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6\For Posting\Q2 2026\"/>
    </mc:Choice>
  </mc:AlternateContent>
  <xr:revisionPtr revIDLastSave="0" documentId="8_{CAD90172-F770-4A3B-8145-FACACBCD6204}" xr6:coauthVersionLast="36" xr6:coauthVersionMax="36" xr10:uidLastSave="{00000000-0000-0000-0000-000000000000}"/>
  <bookViews>
    <workbookView xWindow="0" yWindow="0" windowWidth="9860" windowHeight="6050" activeTab="2" xr2:uid="{E805295F-0265-40C7-A341-32D5FC6DF76A}"/>
  </bookViews>
  <sheets>
    <sheet name="By Company Type" sheetId="1" r:id="rId1"/>
    <sheet name="By Industry" sheetId="2" r:id="rId2"/>
    <sheet name="By Reg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9" i="3" l="1"/>
  <c r="C29" i="3"/>
  <c r="D28" i="3"/>
  <c r="C28" i="3"/>
  <c r="D27" i="3"/>
  <c r="C27" i="3"/>
  <c r="D26" i="3"/>
  <c r="C26" i="3"/>
  <c r="D25" i="3"/>
  <c r="C25" i="3"/>
  <c r="D24" i="3"/>
  <c r="C24" i="3"/>
  <c r="AN23" i="3"/>
  <c r="AM23" i="3"/>
  <c r="AL23" i="3"/>
  <c r="D23" i="3" s="1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D9" i="3"/>
  <c r="C9" i="3"/>
  <c r="D8" i="3"/>
  <c r="C8" i="3"/>
  <c r="D7" i="3"/>
  <c r="C7" i="3"/>
  <c r="D6" i="3"/>
  <c r="C6" i="3"/>
  <c r="V30" i="2"/>
  <c r="U30" i="2"/>
  <c r="J30" i="2"/>
  <c r="I30" i="2"/>
  <c r="F30" i="2"/>
  <c r="E30" i="2"/>
  <c r="D30" i="2"/>
  <c r="C30" i="2"/>
  <c r="V29" i="2"/>
  <c r="U29" i="2"/>
  <c r="J29" i="2"/>
  <c r="I29" i="2"/>
  <c r="F29" i="2"/>
  <c r="E29" i="2"/>
  <c r="D29" i="2"/>
  <c r="C29" i="2"/>
  <c r="V28" i="2"/>
  <c r="U28" i="2"/>
  <c r="J28" i="2"/>
  <c r="I28" i="2"/>
  <c r="F28" i="2"/>
  <c r="E28" i="2"/>
  <c r="D28" i="2"/>
  <c r="C28" i="2"/>
  <c r="V27" i="2"/>
  <c r="U27" i="2"/>
  <c r="J27" i="2"/>
  <c r="I27" i="2"/>
  <c r="F27" i="2"/>
  <c r="E27" i="2"/>
  <c r="D27" i="2"/>
  <c r="C27" i="2"/>
  <c r="V26" i="2"/>
  <c r="U26" i="2"/>
  <c r="J26" i="2"/>
  <c r="I26" i="2"/>
  <c r="F26" i="2"/>
  <c r="E26" i="2"/>
  <c r="D26" i="2"/>
  <c r="C26" i="2"/>
  <c r="V25" i="2"/>
  <c r="U25" i="2"/>
  <c r="J25" i="2"/>
  <c r="I25" i="2"/>
  <c r="F25" i="2"/>
  <c r="E25" i="2"/>
  <c r="D25" i="2"/>
  <c r="C25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V23" i="2"/>
  <c r="U23" i="2"/>
  <c r="J23" i="2"/>
  <c r="I23" i="2"/>
  <c r="F23" i="2"/>
  <c r="E23" i="2"/>
  <c r="D23" i="2"/>
  <c r="C23" i="2"/>
  <c r="V22" i="2"/>
  <c r="U22" i="2"/>
  <c r="J22" i="2"/>
  <c r="I22" i="2"/>
  <c r="F22" i="2"/>
  <c r="E22" i="2"/>
  <c r="D22" i="2"/>
  <c r="C22" i="2"/>
  <c r="V21" i="2"/>
  <c r="U21" i="2"/>
  <c r="J21" i="2"/>
  <c r="I21" i="2"/>
  <c r="F21" i="2"/>
  <c r="E21" i="2"/>
  <c r="D21" i="2"/>
  <c r="C21" i="2"/>
  <c r="V20" i="2"/>
  <c r="U20" i="2"/>
  <c r="J20" i="2"/>
  <c r="I20" i="2"/>
  <c r="F20" i="2"/>
  <c r="E20" i="2"/>
  <c r="D20" i="2"/>
  <c r="C20" i="2"/>
  <c r="V19" i="2"/>
  <c r="U19" i="2"/>
  <c r="J19" i="2"/>
  <c r="I19" i="2"/>
  <c r="F19" i="2"/>
  <c r="E19" i="2"/>
  <c r="D19" i="2"/>
  <c r="C19" i="2"/>
  <c r="V18" i="2"/>
  <c r="U18" i="2"/>
  <c r="J18" i="2"/>
  <c r="I18" i="2"/>
  <c r="F18" i="2"/>
  <c r="E18" i="2"/>
  <c r="D18" i="2"/>
  <c r="C18" i="2"/>
  <c r="V17" i="2"/>
  <c r="U17" i="2"/>
  <c r="J17" i="2"/>
  <c r="I17" i="2"/>
  <c r="F17" i="2"/>
  <c r="E17" i="2"/>
  <c r="D17" i="2"/>
  <c r="C17" i="2"/>
  <c r="V16" i="2"/>
  <c r="U16" i="2"/>
  <c r="J16" i="2"/>
  <c r="I16" i="2"/>
  <c r="F16" i="2"/>
  <c r="E16" i="2"/>
  <c r="D16" i="2"/>
  <c r="C16" i="2"/>
  <c r="V15" i="2"/>
  <c r="U15" i="2"/>
  <c r="J15" i="2"/>
  <c r="I15" i="2"/>
  <c r="F15" i="2"/>
  <c r="E15" i="2"/>
  <c r="D15" i="2"/>
  <c r="C15" i="2"/>
  <c r="V14" i="2"/>
  <c r="U14" i="2"/>
  <c r="J14" i="2"/>
  <c r="I14" i="2"/>
  <c r="F14" i="2"/>
  <c r="D14" i="2" s="1"/>
  <c r="E14" i="2"/>
  <c r="C14" i="2"/>
  <c r="V13" i="2"/>
  <c r="U13" i="2"/>
  <c r="J13" i="2"/>
  <c r="I13" i="2"/>
  <c r="F13" i="2"/>
  <c r="D13" i="2" s="1"/>
  <c r="E13" i="2"/>
  <c r="C13" i="2"/>
  <c r="V12" i="2"/>
  <c r="U12" i="2"/>
  <c r="J12" i="2"/>
  <c r="I12" i="2"/>
  <c r="F12" i="2"/>
  <c r="D12" i="2" s="1"/>
  <c r="E12" i="2"/>
  <c r="C12" i="2"/>
  <c r="AZ11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C11" i="2" s="1"/>
  <c r="H11" i="2"/>
  <c r="G11" i="2"/>
  <c r="F11" i="2"/>
  <c r="E11" i="2"/>
  <c r="D11" i="2"/>
  <c r="D10" i="2"/>
  <c r="C10" i="2"/>
  <c r="V9" i="2"/>
  <c r="U9" i="2"/>
  <c r="J9" i="2"/>
  <c r="D9" i="2" s="1"/>
  <c r="I9" i="2"/>
  <c r="C9" i="2" s="1"/>
  <c r="F9" i="2"/>
  <c r="E9" i="2"/>
  <c r="V8" i="2"/>
  <c r="U8" i="2"/>
  <c r="J8" i="2"/>
  <c r="I8" i="2"/>
  <c r="F8" i="2"/>
  <c r="E8" i="2"/>
  <c r="D8" i="2"/>
  <c r="C8" i="2"/>
  <c r="V7" i="2"/>
  <c r="D7" i="2" s="1"/>
  <c r="U7" i="2"/>
  <c r="J7" i="2"/>
  <c r="I7" i="2"/>
  <c r="C7" i="2" s="1"/>
  <c r="F7" i="2"/>
  <c r="E7" i="2"/>
  <c r="N30" i="1"/>
  <c r="E30" i="1"/>
  <c r="D30" i="1"/>
  <c r="C30" i="1"/>
  <c r="N29" i="1"/>
  <c r="E29" i="1"/>
  <c r="D29" i="1"/>
  <c r="C29" i="1"/>
  <c r="N28" i="1"/>
  <c r="E28" i="1"/>
  <c r="D28" i="1"/>
  <c r="C28" i="1"/>
  <c r="N27" i="1"/>
  <c r="E27" i="1"/>
  <c r="D27" i="1"/>
  <c r="C27" i="1"/>
  <c r="N26" i="1"/>
  <c r="E26" i="1"/>
  <c r="D26" i="1"/>
  <c r="C26" i="1"/>
  <c r="N25" i="1"/>
  <c r="E25" i="1"/>
  <c r="D25" i="1"/>
  <c r="C25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N23" i="1"/>
  <c r="E23" i="1"/>
  <c r="D23" i="1"/>
  <c r="C23" i="1"/>
  <c r="N22" i="1"/>
  <c r="E22" i="1"/>
  <c r="D22" i="1"/>
  <c r="C22" i="1"/>
  <c r="N21" i="1"/>
  <c r="E21" i="1"/>
  <c r="D21" i="1"/>
  <c r="C21" i="1"/>
  <c r="N20" i="1"/>
  <c r="E20" i="1"/>
  <c r="D20" i="1"/>
  <c r="C20" i="1"/>
  <c r="N19" i="1"/>
  <c r="E19" i="1"/>
  <c r="D19" i="1"/>
  <c r="C19" i="1"/>
  <c r="N18" i="1"/>
  <c r="E18" i="1"/>
  <c r="D18" i="1"/>
  <c r="C18" i="1"/>
  <c r="N17" i="1"/>
  <c r="E17" i="1"/>
  <c r="D17" i="1"/>
  <c r="C17" i="1"/>
  <c r="N16" i="1"/>
  <c r="E16" i="1"/>
  <c r="D16" i="1"/>
  <c r="C16" i="1"/>
  <c r="N15" i="1"/>
  <c r="E15" i="1"/>
  <c r="D15" i="1"/>
  <c r="C15" i="1"/>
  <c r="N14" i="1"/>
  <c r="E14" i="1"/>
  <c r="D14" i="1"/>
  <c r="C14" i="1"/>
  <c r="N13" i="1"/>
  <c r="E13" i="1"/>
  <c r="D13" i="1"/>
  <c r="C13" i="1"/>
  <c r="N12" i="1"/>
  <c r="E12" i="1"/>
  <c r="D12" i="1"/>
  <c r="C12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 s="1"/>
  <c r="D11" i="1"/>
  <c r="C11" i="1"/>
  <c r="N10" i="1"/>
  <c r="E10" i="1"/>
  <c r="N9" i="1"/>
  <c r="E9" i="1"/>
  <c r="D9" i="1"/>
  <c r="C9" i="1"/>
  <c r="N8" i="1"/>
  <c r="E8" i="1"/>
  <c r="D8" i="1"/>
  <c r="C8" i="1"/>
  <c r="N7" i="1"/>
  <c r="E7" i="1"/>
  <c r="D7" i="1"/>
  <c r="C7" i="1"/>
</calcChain>
</file>

<file path=xl/sharedStrings.xml><?xml version="1.0" encoding="utf-8"?>
<sst xmlns="http://schemas.openxmlformats.org/spreadsheetml/2006/main" count="234" uniqueCount="80">
  <si>
    <r>
      <rPr>
        <b/>
        <sz val="13"/>
        <color theme="1"/>
        <rFont val="Century Gothic"/>
        <family val="2"/>
      </rPr>
      <t>Newly Registered Companies, by Company Type</t>
    </r>
    <r>
      <rPr>
        <b/>
        <vertAlign val="superscript"/>
        <sz val="13"/>
        <color theme="1"/>
        <rFont val="Century Gothic"/>
        <family val="2"/>
      </rPr>
      <t>1/</t>
    </r>
  </si>
  <si>
    <t>January 2021 - June 2026</t>
  </si>
  <si>
    <t>Period</t>
  </si>
  <si>
    <t>Total</t>
  </si>
  <si>
    <r>
      <rPr>
        <b/>
        <sz val="11"/>
        <color theme="1"/>
        <rFont val="Century Gothic"/>
        <family val="2"/>
      </rPr>
      <t>Capital
(in PHP Million)</t>
    </r>
    <r>
      <rPr>
        <b/>
        <vertAlign val="superscript"/>
        <sz val="11"/>
        <color theme="1"/>
        <rFont val="Century Gothic"/>
        <family val="2"/>
      </rPr>
      <t>2/</t>
    </r>
  </si>
  <si>
    <t>Stock Corporation</t>
  </si>
  <si>
    <t>Partnership</t>
  </si>
  <si>
    <t>Non-Stock Corporation</t>
  </si>
  <si>
    <t>Sub-Total</t>
  </si>
  <si>
    <r>
      <rPr>
        <b/>
        <sz val="11"/>
        <color theme="1"/>
        <rFont val="Century Gothic"/>
        <family val="2"/>
      </rPr>
      <t>Domestic</t>
    </r>
    <r>
      <rPr>
        <b/>
        <vertAlign val="superscript"/>
        <sz val="11"/>
        <color theme="1"/>
        <rFont val="Century Gothic"/>
        <family val="2"/>
      </rPr>
      <t>3/</t>
    </r>
  </si>
  <si>
    <t>Foreign</t>
  </si>
  <si>
    <t>Domestic</t>
  </si>
  <si>
    <t>Number</t>
  </si>
  <si>
    <t>Authorized Capital
(in PHP Million)</t>
  </si>
  <si>
    <t>Subscribed Capital
(in PHP Million)</t>
  </si>
  <si>
    <t>Paid-Up Capital
(in PHP Million)</t>
  </si>
  <si>
    <t>Authorized Capital Stock
(in PHP Million)</t>
  </si>
  <si>
    <t>Contributed Capital
(in PHP Million)</t>
  </si>
  <si>
    <t>Contribution
(in PHP Million)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</si>
  <si>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</si>
  <si>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</si>
  <si>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</si>
  <si>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</si>
  <si>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</si>
  <si>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</si>
  <si>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</si>
  <si>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</si>
  <si>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</si>
  <si>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</si>
  <si>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</si>
  <si>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</si>
  <si>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9"/>
        <color theme="1"/>
        <rFont val="Century Gothic"/>
        <family val="2"/>
      </rPr>
      <t xml:space="preserve">1/ </t>
    </r>
    <r>
      <rPr>
        <sz val="9"/>
        <color theme="1"/>
        <rFont val="Century Gothic"/>
        <family val="2"/>
      </rPr>
      <t>Preliminary</t>
    </r>
  </si>
  <si>
    <r>
      <rPr>
        <vertAlign val="superscript"/>
        <sz val="9"/>
        <color theme="1"/>
        <rFont val="Century Gothic"/>
        <family val="2"/>
      </rPr>
      <t>2/</t>
    </r>
    <r>
      <rPr>
        <sz val="9"/>
        <color theme="1"/>
        <rFont val="Century Gothic"/>
        <family val="2"/>
      </rPr>
      <t>Includes paid-up capital of domestic stock corporation and contributed capital of partnerships</t>
    </r>
  </si>
  <si>
    <r>
      <rPr>
        <vertAlign val="superscript"/>
        <sz val="9"/>
        <color theme="1"/>
        <rFont val="Century Gothic"/>
        <family val="2"/>
      </rPr>
      <t>3/</t>
    </r>
    <r>
      <rPr>
        <sz val="9"/>
        <color theme="1"/>
        <rFont val="Century Gothic"/>
        <family val="2"/>
      </rPr>
      <t>Includes one person corporation</t>
    </r>
  </si>
  <si>
    <r>
      <rPr>
        <b/>
        <sz val="9"/>
        <color theme="1"/>
        <rFont val="Century Gothic"/>
        <family val="2"/>
      </rPr>
      <t>Prepared by:</t>
    </r>
    <r>
      <rPr>
        <sz val="9"/>
        <color theme="1"/>
        <rFont val="Century Gothic"/>
        <family val="2"/>
      </rPr>
      <t xml:space="preserve"> ERTD - CASD (03 July 2026)</t>
    </r>
  </si>
  <si>
    <r>
      <rPr>
        <b/>
        <sz val="9"/>
        <color theme="1"/>
        <rFont val="Century Gothic"/>
        <family val="2"/>
      </rPr>
      <t>Source of basic data:</t>
    </r>
    <r>
      <rPr>
        <sz val="9"/>
        <color theme="1"/>
        <rFont val="Century Gothic"/>
        <family val="2"/>
      </rPr>
      <t xml:space="preserve"> ICTD - ISDMD</t>
    </r>
  </si>
  <si>
    <r>
      <rPr>
        <b/>
        <sz val="13"/>
        <color theme="1"/>
        <rFont val="Century Gothic"/>
        <family val="2"/>
      </rPr>
      <t>Number and Capital of Newly Registered Companies, by Industry</t>
    </r>
    <r>
      <rPr>
        <b/>
        <vertAlign val="superscript"/>
        <sz val="13"/>
        <color theme="1"/>
        <rFont val="Century Gothic"/>
        <family val="2"/>
      </rPr>
      <t>1/</t>
    </r>
  </si>
  <si>
    <t>Agriculture, Forestry And Fishing</t>
  </si>
  <si>
    <t>Industry</t>
  </si>
  <si>
    <t>Service</t>
  </si>
  <si>
    <t>Subtotal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</si>
  <si>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</si>
  <si>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</si>
  <si>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</si>
  <si>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</si>
  <si>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</si>
  <si>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</si>
  <si>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</si>
  <si>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</si>
  <si>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</si>
  <si>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</si>
  <si>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</si>
  <si>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</si>
  <si>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</si>
  <si>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</si>
  <si>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</si>
  <si>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</si>
  <si>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</si>
  <si>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</si>
  <si>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</si>
  <si>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</si>
  <si>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r>
      <rPr>
        <b/>
        <sz val="13"/>
        <color theme="1"/>
        <rFont val="Century Gothic"/>
        <family val="2"/>
      </rPr>
      <t>Number and Capital of Newly Registered Companies, by Region</t>
    </r>
    <r>
      <rPr>
        <b/>
        <vertAlign val="superscript"/>
        <sz val="13"/>
        <color theme="1"/>
        <rFont val="Century Gothic"/>
        <family val="2"/>
      </rPr>
      <t>1/</t>
    </r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</si>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</sst>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??_-;_-@"/>
    <numFmt numFmtId="165" formatCode="#,###.00,,"/>
    <numFmt numFmtId="166" formatCode="_-* #,##0.00_-;\-* #,##0.00_-;_-* &quot;-&quot;??_-;_-@"/>
    <numFmt numFmtId="167" formatCode="0.0%"/>
  </numFmts>
  <fonts count="1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entury Gothic"/>
      <family val="2"/>
    </font>
    <font>
      <b/>
      <sz val="13"/>
      <color theme="1"/>
      <name val="Century Gothic"/>
      <family val="2"/>
    </font>
    <font>
      <b/>
      <vertAlign val="superscript"/>
      <sz val="13"/>
      <color theme="1"/>
      <name val="Century Gothic"/>
      <family val="2"/>
    </font>
    <font>
      <b/>
      <sz val="11"/>
      <color theme="1"/>
      <name val="Century Gothic"/>
      <family val="2"/>
    </font>
    <font>
      <b/>
      <vertAlign val="superscript"/>
      <sz val="11"/>
      <color theme="1"/>
      <name val="Century Gothic"/>
      <family val="2"/>
    </font>
    <font>
      <sz val="11"/>
      <name val="Calibri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vertAlign val="superscript"/>
      <sz val="9"/>
      <color theme="1"/>
      <name val="Century Gothic"/>
      <family val="2"/>
    </font>
    <font>
      <b/>
      <sz val="9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164" fontId="8" fillId="0" borderId="20" xfId="0" applyNumberFormat="1" applyFont="1" applyBorder="1" applyAlignment="1">
      <alignment horizontal="left" vertical="center"/>
    </xf>
    <xf numFmtId="165" fontId="8" fillId="0" borderId="20" xfId="0" applyNumberFormat="1" applyFont="1" applyBorder="1" applyAlignment="1">
      <alignment horizontal="right" vertical="center"/>
    </xf>
    <xf numFmtId="164" fontId="8" fillId="0" borderId="20" xfId="0" applyNumberFormat="1" applyFont="1" applyBorder="1" applyAlignment="1">
      <alignment horizontal="right" vertical="center"/>
    </xf>
    <xf numFmtId="164" fontId="8" fillId="0" borderId="20" xfId="0" applyNumberFormat="1" applyFont="1" applyBorder="1" applyAlignment="1">
      <alignment horizontal="center"/>
    </xf>
    <xf numFmtId="164" fontId="8" fillId="0" borderId="2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22" xfId="0" applyFont="1" applyBorder="1" applyAlignment="1">
      <alignment horizontal="left" vertical="center"/>
    </xf>
    <xf numFmtId="164" fontId="9" fillId="0" borderId="20" xfId="0" applyNumberFormat="1" applyFont="1" applyBorder="1" applyAlignment="1">
      <alignment horizontal="left" vertical="center"/>
    </xf>
    <xf numFmtId="165" fontId="9" fillId="0" borderId="20" xfId="0" applyNumberFormat="1" applyFont="1" applyBorder="1" applyAlignment="1">
      <alignment horizontal="right" vertical="center"/>
    </xf>
    <xf numFmtId="164" fontId="9" fillId="0" borderId="20" xfId="0" applyNumberFormat="1" applyFont="1" applyBorder="1" applyAlignment="1">
      <alignment vertical="center"/>
    </xf>
    <xf numFmtId="166" fontId="9" fillId="0" borderId="20" xfId="0" applyNumberFormat="1" applyFont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4" fontId="9" fillId="0" borderId="20" xfId="0" applyNumberFormat="1" applyFont="1" applyBorder="1" applyAlignment="1">
      <alignment horizontal="right" vertical="center"/>
    </xf>
    <xf numFmtId="164" fontId="5" fillId="0" borderId="20" xfId="0" applyNumberFormat="1" applyFont="1" applyBorder="1" applyAlignment="1">
      <alignment horizontal="left" vertical="center"/>
    </xf>
    <xf numFmtId="165" fontId="5" fillId="0" borderId="20" xfId="0" applyNumberFormat="1" applyFont="1" applyBorder="1" applyAlignment="1">
      <alignment horizontal="right" vertical="center"/>
    </xf>
    <xf numFmtId="164" fontId="5" fillId="0" borderId="20" xfId="0" applyNumberFormat="1" applyFont="1" applyBorder="1" applyAlignment="1">
      <alignment horizontal="right" vertical="center"/>
    </xf>
    <xf numFmtId="164" fontId="5" fillId="0" borderId="20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left" vertical="center"/>
    </xf>
    <xf numFmtId="164" fontId="9" fillId="0" borderId="24" xfId="0" applyNumberFormat="1" applyFont="1" applyBorder="1" applyAlignment="1">
      <alignment horizontal="left" vertical="center"/>
    </xf>
    <xf numFmtId="165" fontId="9" fillId="0" borderId="24" xfId="0" applyNumberFormat="1" applyFont="1" applyBorder="1" applyAlignment="1">
      <alignment horizontal="right" vertical="center"/>
    </xf>
    <xf numFmtId="164" fontId="9" fillId="0" borderId="24" xfId="0" applyNumberFormat="1" applyFont="1" applyBorder="1" applyAlignment="1">
      <alignment vertical="center"/>
    </xf>
    <xf numFmtId="164" fontId="9" fillId="0" borderId="24" xfId="0" applyNumberFormat="1" applyFont="1" applyBorder="1" applyAlignment="1">
      <alignment horizontal="right" vertical="center"/>
    </xf>
    <xf numFmtId="166" fontId="9" fillId="0" borderId="25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9" fontId="2" fillId="0" borderId="0" xfId="1" applyFont="1" applyAlignment="1">
      <alignment vertical="center"/>
    </xf>
    <xf numFmtId="165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167" fontId="2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22" xfId="0" applyFont="1" applyBorder="1" applyAlignment="1">
      <alignment horizontal="left" vertical="center"/>
    </xf>
    <xf numFmtId="164" fontId="8" fillId="0" borderId="20" xfId="0" applyNumberFormat="1" applyFont="1" applyBorder="1" applyAlignment="1">
      <alignment vertical="center"/>
    </xf>
    <xf numFmtId="164" fontId="8" fillId="0" borderId="20" xfId="0" applyNumberFormat="1" applyFont="1" applyBorder="1" applyAlignment="1">
      <alignment horizontal="right" vertical="center" wrapText="1"/>
    </xf>
    <xf numFmtId="165" fontId="8" fillId="0" borderId="20" xfId="0" applyNumberFormat="1" applyFont="1" applyBorder="1" applyAlignment="1">
      <alignment horizontal="right" vertical="center" wrapText="1"/>
    </xf>
    <xf numFmtId="3" fontId="8" fillId="0" borderId="20" xfId="0" applyNumberFormat="1" applyFont="1" applyBorder="1" applyAlignment="1">
      <alignment horizontal="right" vertical="center" wrapText="1"/>
    </xf>
    <xf numFmtId="165" fontId="8" fillId="0" borderId="21" xfId="0" applyNumberFormat="1" applyFont="1" applyBorder="1" applyAlignment="1">
      <alignment horizontal="right" vertical="center" wrapText="1"/>
    </xf>
    <xf numFmtId="166" fontId="8" fillId="0" borderId="21" xfId="0" applyNumberFormat="1" applyFont="1" applyBorder="1" applyAlignment="1">
      <alignment horizontal="right" vertical="center" wrapText="1"/>
    </xf>
    <xf numFmtId="0" fontId="8" fillId="0" borderId="2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164" fontId="9" fillId="0" borderId="21" xfId="0" applyNumberFormat="1" applyFont="1" applyBorder="1" applyAlignment="1">
      <alignment vertical="center"/>
    </xf>
    <xf numFmtId="166" fontId="9" fillId="0" borderId="20" xfId="0" applyNumberFormat="1" applyFont="1" applyBorder="1" applyAlignment="1">
      <alignment vertical="center"/>
    </xf>
    <xf numFmtId="165" fontId="9" fillId="0" borderId="2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lef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5" fontId="5" fillId="0" borderId="20" xfId="0" applyNumberFormat="1" applyFont="1" applyBorder="1" applyAlignment="1">
      <alignment horizontal="right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vertical="center"/>
    </xf>
    <xf numFmtId="166" fontId="5" fillId="0" borderId="21" xfId="0" applyNumberFormat="1" applyFont="1" applyBorder="1" applyAlignment="1">
      <alignment horizontal="right" vertical="center" wrapText="1"/>
    </xf>
    <xf numFmtId="0" fontId="9" fillId="0" borderId="23" xfId="0" applyFont="1" applyBorder="1" applyAlignment="1">
      <alignment horizontal="left" vertical="center" wrapText="1"/>
    </xf>
    <xf numFmtId="164" fontId="9" fillId="0" borderId="25" xfId="0" applyNumberFormat="1" applyFont="1" applyBorder="1" applyAlignment="1">
      <alignment vertical="center"/>
    </xf>
    <xf numFmtId="165" fontId="8" fillId="0" borderId="21" xfId="0" applyNumberFormat="1" applyFont="1" applyBorder="1" applyAlignment="1">
      <alignment horizontal="right" vertical="center"/>
    </xf>
    <xf numFmtId="165" fontId="5" fillId="0" borderId="21" xfId="0" applyNumberFormat="1" applyFont="1" applyBorder="1" applyAlignment="1">
      <alignment horizontal="right" vertical="center"/>
    </xf>
    <xf numFmtId="165" fontId="9" fillId="0" borderId="25" xfId="0" applyNumberFormat="1" applyFont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 wrapText="1"/>
    </xf>
    <xf numFmtId="0" fontId="7" fillId="0" borderId="14" xfId="0" applyFont="1" applyBorder="1"/>
    <xf numFmtId="0" fontId="7" fillId="0" borderId="17" xfId="0" applyFont="1" applyBorder="1"/>
    <xf numFmtId="0" fontId="5" fillId="2" borderId="1" xfId="0" applyFont="1" applyFill="1" applyBorder="1" applyAlignment="1">
      <alignment horizontal="center" vertical="center"/>
    </xf>
    <xf numFmtId="0" fontId="7" fillId="0" borderId="9" xfId="0" applyFont="1" applyBorder="1"/>
    <xf numFmtId="0" fontId="7" fillId="0" borderId="18" xfId="0" applyFont="1" applyBorder="1"/>
    <xf numFmtId="0" fontId="5" fillId="2" borderId="2" xfId="0" applyFont="1" applyFill="1" applyBorder="1" applyAlignment="1">
      <alignment horizontal="center" vertical="center"/>
    </xf>
    <xf numFmtId="0" fontId="7" fillId="0" borderId="10" xfId="0" applyFont="1" applyBorder="1"/>
    <xf numFmtId="0" fontId="7" fillId="0" borderId="19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5" fillId="2" borderId="6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8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7" fillId="0" borderId="13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9DDE-AF80-4661-8755-F952F538D86C}">
  <dimension ref="A1:AB1004"/>
  <sheetViews>
    <sheetView showGridLines="0" zoomScale="77" workbookViewId="0">
      <pane xSplit="4" ySplit="6" topLeftCell="E11" activePane="bottomRight" state="frozen"/>
      <selection activeCell="F24" sqref="F24"/>
      <selection pane="topRight" activeCell="F24" sqref="F24"/>
      <selection pane="bottomLeft" activeCell="F24" sqref="F24"/>
      <selection pane="bottomRight" activeCell="D42" sqref="D42"/>
    </sheetView>
  </sheetViews>
  <sheetFormatPr defaultColWidth="14.453125" defaultRowHeight="15" customHeight="1" x14ac:dyDescent="0.35"/>
  <cols>
    <col min="1" max="1" width="3.81640625" customWidth="1"/>
    <col min="2" max="2" width="19.453125" customWidth="1"/>
    <col min="3" max="4" width="19.81640625" customWidth="1"/>
    <col min="5" max="18" width="17.453125" customWidth="1"/>
    <col min="19" max="19" width="10.90625" customWidth="1"/>
    <col min="20" max="28" width="8.81640625" customWidth="1"/>
  </cols>
  <sheetData>
    <row r="1" spans="1:28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" customHeight="1" x14ac:dyDescent="0.3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" customHeight="1" thickBot="1" x14ac:dyDescent="0.4">
      <c r="A3" s="1"/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4" customHeight="1" x14ac:dyDescent="0.35">
      <c r="A4" s="1"/>
      <c r="B4" s="67" t="s">
        <v>2</v>
      </c>
      <c r="C4" s="70" t="s">
        <v>3</v>
      </c>
      <c r="D4" s="73" t="s">
        <v>4</v>
      </c>
      <c r="E4" s="74" t="s">
        <v>5</v>
      </c>
      <c r="F4" s="75"/>
      <c r="G4" s="75"/>
      <c r="H4" s="75"/>
      <c r="I4" s="75"/>
      <c r="J4" s="75"/>
      <c r="K4" s="76"/>
      <c r="L4" s="77" t="s">
        <v>6</v>
      </c>
      <c r="M4" s="78"/>
      <c r="N4" s="74" t="s">
        <v>7</v>
      </c>
      <c r="O4" s="75"/>
      <c r="P4" s="75"/>
      <c r="Q4" s="75"/>
      <c r="R4" s="8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2.5" customHeight="1" x14ac:dyDescent="0.35">
      <c r="A5" s="4"/>
      <c r="B5" s="68"/>
      <c r="C5" s="71"/>
      <c r="D5" s="71"/>
      <c r="E5" s="82" t="s">
        <v>8</v>
      </c>
      <c r="F5" s="83" t="s">
        <v>9</v>
      </c>
      <c r="G5" s="84"/>
      <c r="H5" s="84"/>
      <c r="I5" s="65"/>
      <c r="J5" s="64" t="s">
        <v>10</v>
      </c>
      <c r="K5" s="65"/>
      <c r="L5" s="79"/>
      <c r="M5" s="80"/>
      <c r="N5" s="82" t="s">
        <v>8</v>
      </c>
      <c r="O5" s="64" t="s">
        <v>11</v>
      </c>
      <c r="P5" s="65"/>
      <c r="Q5" s="64" t="s">
        <v>10</v>
      </c>
      <c r="R5" s="66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44.25" customHeight="1" x14ac:dyDescent="0.35">
      <c r="A6" s="4"/>
      <c r="B6" s="69"/>
      <c r="C6" s="72"/>
      <c r="D6" s="72"/>
      <c r="E6" s="72"/>
      <c r="F6" s="5" t="s">
        <v>12</v>
      </c>
      <c r="G6" s="5" t="s">
        <v>13</v>
      </c>
      <c r="H6" s="5" t="s">
        <v>14</v>
      </c>
      <c r="I6" s="5" t="s">
        <v>15</v>
      </c>
      <c r="J6" s="5" t="s">
        <v>12</v>
      </c>
      <c r="K6" s="5" t="s">
        <v>16</v>
      </c>
      <c r="L6" s="5" t="s">
        <v>12</v>
      </c>
      <c r="M6" s="5" t="s">
        <v>17</v>
      </c>
      <c r="N6" s="72"/>
      <c r="O6" s="5" t="s">
        <v>12</v>
      </c>
      <c r="P6" s="5" t="s">
        <v>18</v>
      </c>
      <c r="Q6" s="5" t="s">
        <v>12</v>
      </c>
      <c r="R6" s="6" t="s">
        <v>18</v>
      </c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3.5" customHeight="1" x14ac:dyDescent="0.35">
      <c r="A7" s="1"/>
      <c r="B7" s="7">
        <v>2021</v>
      </c>
      <c r="C7" s="8">
        <f>SUMIF($F$6:$R$6,$F$6,F7:R7)</f>
        <v>38309</v>
      </c>
      <c r="D7" s="9">
        <f>SUM(I7,M7)</f>
        <v>119140980339.75998</v>
      </c>
      <c r="E7" s="10">
        <f t="shared" ref="E7:E30" si="0">F7+J7</f>
        <v>27227</v>
      </c>
      <c r="F7" s="10">
        <v>27128</v>
      </c>
      <c r="G7" s="9">
        <v>434214290935</v>
      </c>
      <c r="H7" s="9">
        <v>159007330294.13</v>
      </c>
      <c r="I7" s="9">
        <v>115843044527.75998</v>
      </c>
      <c r="J7" s="10">
        <v>99</v>
      </c>
      <c r="K7" s="9">
        <v>23026364826.478222</v>
      </c>
      <c r="L7" s="11">
        <v>2632</v>
      </c>
      <c r="M7" s="9">
        <v>3297935812</v>
      </c>
      <c r="N7" s="10">
        <f>O7+Q7</f>
        <v>8450</v>
      </c>
      <c r="O7" s="10">
        <v>8436</v>
      </c>
      <c r="P7" s="9">
        <v>3308858512</v>
      </c>
      <c r="Q7" s="10">
        <v>14</v>
      </c>
      <c r="R7" s="12">
        <v>0</v>
      </c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3.5" customHeight="1" x14ac:dyDescent="0.35">
      <c r="A8" s="1"/>
      <c r="B8" s="7">
        <v>2022</v>
      </c>
      <c r="C8" s="8">
        <f>SUMIF($F$6:$R$6,$F$6,F8:R8)</f>
        <v>42905</v>
      </c>
      <c r="D8" s="9">
        <f>SUM(I8,M8)</f>
        <v>116350527779.32001</v>
      </c>
      <c r="E8" s="10">
        <f t="shared" si="0"/>
        <v>30544</v>
      </c>
      <c r="F8" s="10">
        <v>30438</v>
      </c>
      <c r="G8" s="9">
        <v>429040708192</v>
      </c>
      <c r="H8" s="9">
        <v>151059808464.38</v>
      </c>
      <c r="I8" s="9">
        <v>114267444914.32001</v>
      </c>
      <c r="J8" s="10">
        <v>106</v>
      </c>
      <c r="K8" s="9">
        <v>1592809894111.0063</v>
      </c>
      <c r="L8" s="11">
        <v>2428</v>
      </c>
      <c r="M8" s="9">
        <v>2083082865</v>
      </c>
      <c r="N8" s="10">
        <f>O8+Q8</f>
        <v>9933</v>
      </c>
      <c r="O8" s="10">
        <v>9920</v>
      </c>
      <c r="P8" s="9">
        <v>2671773564</v>
      </c>
      <c r="Q8" s="10">
        <v>13</v>
      </c>
      <c r="R8" s="12">
        <v>0</v>
      </c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3.5" customHeight="1" x14ac:dyDescent="0.35">
      <c r="A9" s="1"/>
      <c r="B9" s="7">
        <v>2023</v>
      </c>
      <c r="C9" s="8">
        <f>SUMIF($F$6:$R$6,$F$6,F9:R9)</f>
        <v>49483</v>
      </c>
      <c r="D9" s="9">
        <f>SUM(I9,M9)</f>
        <v>144104361117.16998</v>
      </c>
      <c r="E9" s="10">
        <f t="shared" si="0"/>
        <v>36461</v>
      </c>
      <c r="F9" s="10">
        <v>36323</v>
      </c>
      <c r="G9" s="9">
        <v>470518525679</v>
      </c>
      <c r="H9" s="9">
        <v>184419964411.20996</v>
      </c>
      <c r="I9" s="9">
        <v>141147278485.16998</v>
      </c>
      <c r="J9" s="10">
        <v>138</v>
      </c>
      <c r="K9" s="9">
        <v>650645572061.46301</v>
      </c>
      <c r="L9" s="11">
        <v>2646</v>
      </c>
      <c r="M9" s="9">
        <v>2957082632</v>
      </c>
      <c r="N9" s="10">
        <f>O9+Q9</f>
        <v>10376</v>
      </c>
      <c r="O9" s="10">
        <v>10367</v>
      </c>
      <c r="P9" s="9">
        <v>1608136095</v>
      </c>
      <c r="Q9" s="10">
        <v>9</v>
      </c>
      <c r="R9" s="12">
        <v>0</v>
      </c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5" customHeight="1" x14ac:dyDescent="0.35">
      <c r="A10" s="1"/>
      <c r="B10" s="7">
        <v>2024</v>
      </c>
      <c r="C10" s="8">
        <v>52544</v>
      </c>
      <c r="D10" s="9">
        <v>122922047897.98999</v>
      </c>
      <c r="E10" s="10">
        <f t="shared" si="0"/>
        <v>39328</v>
      </c>
      <c r="F10" s="10">
        <v>39190</v>
      </c>
      <c r="G10" s="9">
        <v>386105686026</v>
      </c>
      <c r="H10" s="9">
        <v>155703783085.97</v>
      </c>
      <c r="I10" s="9">
        <v>120929100529.98999</v>
      </c>
      <c r="J10" s="10">
        <v>138</v>
      </c>
      <c r="K10" s="9">
        <v>511598742592.4682</v>
      </c>
      <c r="L10" s="11">
        <v>2367</v>
      </c>
      <c r="M10" s="9">
        <v>1992947368</v>
      </c>
      <c r="N10" s="10">
        <f>O10+Q10</f>
        <v>10849</v>
      </c>
      <c r="O10" s="10">
        <v>10839</v>
      </c>
      <c r="P10" s="9">
        <v>10631739777</v>
      </c>
      <c r="Q10" s="10">
        <v>10</v>
      </c>
      <c r="R10" s="12">
        <v>0</v>
      </c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3.5" customHeight="1" x14ac:dyDescent="0.35">
      <c r="A11" s="1"/>
      <c r="B11" s="7">
        <v>2025</v>
      </c>
      <c r="C11" s="8">
        <f t="shared" ref="C11:C30" si="1">SUMIF($F$6:$R$6,$F$6,F11:R11)</f>
        <v>49283</v>
      </c>
      <c r="D11" s="9">
        <f t="shared" ref="D11:D30" si="2">SUM(I11,M11)</f>
        <v>115643148178.23001</v>
      </c>
      <c r="E11" s="10">
        <f t="shared" si="0"/>
        <v>34851</v>
      </c>
      <c r="F11" s="10">
        <f t="shared" ref="F11:R11" si="3">SUM(F12:F23)</f>
        <v>34699</v>
      </c>
      <c r="G11" s="9">
        <f t="shared" si="3"/>
        <v>383297896609</v>
      </c>
      <c r="H11" s="9">
        <f t="shared" si="3"/>
        <v>146544296877.38998</v>
      </c>
      <c r="I11" s="9">
        <f t="shared" si="3"/>
        <v>112942759206.23001</v>
      </c>
      <c r="J11" s="10">
        <f t="shared" si="3"/>
        <v>152</v>
      </c>
      <c r="K11" s="9">
        <f t="shared" si="3"/>
        <v>1419350170261.0764</v>
      </c>
      <c r="L11" s="11">
        <f t="shared" si="3"/>
        <v>2793</v>
      </c>
      <c r="M11" s="9">
        <f t="shared" si="3"/>
        <v>2700388972</v>
      </c>
      <c r="N11" s="10">
        <f t="shared" si="3"/>
        <v>11639</v>
      </c>
      <c r="O11" s="10">
        <f t="shared" si="3"/>
        <v>11633</v>
      </c>
      <c r="P11" s="9">
        <f t="shared" si="3"/>
        <v>2919005280</v>
      </c>
      <c r="Q11" s="10">
        <f t="shared" si="3"/>
        <v>6</v>
      </c>
      <c r="R11" s="12">
        <f t="shared" si="3"/>
        <v>0</v>
      </c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3.5" customHeight="1" x14ac:dyDescent="0.35">
      <c r="A12" s="13"/>
      <c r="B12" s="14" t="s">
        <v>19</v>
      </c>
      <c r="C12" s="15">
        <f t="shared" si="1"/>
        <v>4246</v>
      </c>
      <c r="D12" s="16">
        <f t="shared" si="2"/>
        <v>8613130150</v>
      </c>
      <c r="E12" s="17">
        <f t="shared" si="0"/>
        <v>3261</v>
      </c>
      <c r="F12" s="17">
        <v>3251</v>
      </c>
      <c r="G12" s="16">
        <v>32741125058</v>
      </c>
      <c r="H12" s="16">
        <v>10976905422</v>
      </c>
      <c r="I12" s="16">
        <v>8438356308</v>
      </c>
      <c r="J12" s="17">
        <v>10</v>
      </c>
      <c r="K12" s="16">
        <v>7145836079.1599998</v>
      </c>
      <c r="L12" s="17">
        <v>199</v>
      </c>
      <c r="M12" s="16">
        <v>174773842</v>
      </c>
      <c r="N12" s="17">
        <f t="shared" ref="N12:N23" si="4">O12+Q12</f>
        <v>786</v>
      </c>
      <c r="O12" s="17">
        <v>786</v>
      </c>
      <c r="P12" s="16">
        <v>121595126</v>
      </c>
      <c r="Q12" s="18">
        <v>0</v>
      </c>
      <c r="R12" s="19">
        <v>0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ht="13.5" customHeight="1" x14ac:dyDescent="0.35">
      <c r="A13" s="13"/>
      <c r="B13" s="14" t="s">
        <v>20</v>
      </c>
      <c r="C13" s="15">
        <f t="shared" si="1"/>
        <v>4463</v>
      </c>
      <c r="D13" s="16">
        <f t="shared" si="2"/>
        <v>10560881106.009998</v>
      </c>
      <c r="E13" s="17">
        <f t="shared" si="0"/>
        <v>3378</v>
      </c>
      <c r="F13" s="17">
        <v>3370</v>
      </c>
      <c r="G13" s="16">
        <v>30149027448</v>
      </c>
      <c r="H13" s="16">
        <v>13078021143.029999</v>
      </c>
      <c r="I13" s="16">
        <v>10422784606.009998</v>
      </c>
      <c r="J13" s="17">
        <v>8</v>
      </c>
      <c r="K13" s="16">
        <v>2308658052.4499998</v>
      </c>
      <c r="L13" s="17">
        <v>196</v>
      </c>
      <c r="M13" s="16">
        <v>138096500</v>
      </c>
      <c r="N13" s="17">
        <f t="shared" si="4"/>
        <v>889</v>
      </c>
      <c r="O13" s="17">
        <v>889</v>
      </c>
      <c r="P13" s="16">
        <v>114554023</v>
      </c>
      <c r="Q13" s="18">
        <v>0</v>
      </c>
      <c r="R13" s="19">
        <v>0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ht="13.5" customHeight="1" x14ac:dyDescent="0.35">
      <c r="A14" s="13"/>
      <c r="B14" s="14" t="s">
        <v>21</v>
      </c>
      <c r="C14" s="15">
        <f t="shared" si="1"/>
        <v>5116</v>
      </c>
      <c r="D14" s="16">
        <f t="shared" si="2"/>
        <v>9845769684.2299995</v>
      </c>
      <c r="E14" s="17">
        <f t="shared" si="0"/>
        <v>3783</v>
      </c>
      <c r="F14" s="17">
        <v>3770</v>
      </c>
      <c r="G14" s="16">
        <v>28233484733</v>
      </c>
      <c r="H14" s="16">
        <v>12686248854.73</v>
      </c>
      <c r="I14" s="16">
        <v>9654870796.2299995</v>
      </c>
      <c r="J14" s="17">
        <v>13</v>
      </c>
      <c r="K14" s="16">
        <v>559762216287.38135</v>
      </c>
      <c r="L14" s="17">
        <v>251</v>
      </c>
      <c r="M14" s="16">
        <v>190898888</v>
      </c>
      <c r="N14" s="17">
        <f t="shared" si="4"/>
        <v>1082</v>
      </c>
      <c r="O14" s="17">
        <v>1081</v>
      </c>
      <c r="P14" s="16">
        <v>121150896</v>
      </c>
      <c r="Q14" s="20">
        <v>1</v>
      </c>
      <c r="R14" s="19">
        <v>0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3.5" customHeight="1" x14ac:dyDescent="0.35">
      <c r="A15" s="13"/>
      <c r="B15" s="14" t="s">
        <v>22</v>
      </c>
      <c r="C15" s="15">
        <f t="shared" si="1"/>
        <v>3800</v>
      </c>
      <c r="D15" s="16">
        <f t="shared" si="2"/>
        <v>8582302085.5</v>
      </c>
      <c r="E15" s="17">
        <f t="shared" si="0"/>
        <v>2680</v>
      </c>
      <c r="F15" s="17">
        <v>2661</v>
      </c>
      <c r="G15" s="16">
        <v>27427090951</v>
      </c>
      <c r="H15" s="16">
        <v>10389909508</v>
      </c>
      <c r="I15" s="16">
        <v>8464696395.5</v>
      </c>
      <c r="J15" s="17">
        <v>19</v>
      </c>
      <c r="K15" s="16">
        <v>76489016034.986206</v>
      </c>
      <c r="L15" s="17">
        <v>180</v>
      </c>
      <c r="M15" s="16">
        <v>117605690</v>
      </c>
      <c r="N15" s="17">
        <f t="shared" si="4"/>
        <v>940</v>
      </c>
      <c r="O15" s="17">
        <v>940</v>
      </c>
      <c r="P15" s="16">
        <v>184134461</v>
      </c>
      <c r="Q15" s="18">
        <v>0</v>
      </c>
      <c r="R15" s="19">
        <v>0</v>
      </c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3.5" customHeight="1" x14ac:dyDescent="0.35">
      <c r="A16" s="13"/>
      <c r="B16" s="14" t="s">
        <v>23</v>
      </c>
      <c r="C16" s="15">
        <f t="shared" si="1"/>
        <v>3720</v>
      </c>
      <c r="D16" s="16">
        <f t="shared" si="2"/>
        <v>8589371671.8400002</v>
      </c>
      <c r="E16" s="17">
        <f t="shared" si="0"/>
        <v>2675</v>
      </c>
      <c r="F16" s="17">
        <v>2667</v>
      </c>
      <c r="G16" s="16">
        <v>27731667812</v>
      </c>
      <c r="H16" s="16">
        <v>10585749939.84</v>
      </c>
      <c r="I16" s="16">
        <v>8418928804.8400002</v>
      </c>
      <c r="J16" s="17">
        <v>8</v>
      </c>
      <c r="K16" s="16">
        <v>87835659.999999985</v>
      </c>
      <c r="L16" s="17">
        <v>195</v>
      </c>
      <c r="M16" s="16">
        <v>170442867</v>
      </c>
      <c r="N16" s="17">
        <f t="shared" si="4"/>
        <v>850</v>
      </c>
      <c r="O16" s="17">
        <v>849</v>
      </c>
      <c r="P16" s="16">
        <v>146818969</v>
      </c>
      <c r="Q16" s="20">
        <v>1</v>
      </c>
      <c r="R16" s="19">
        <v>0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13.5" customHeight="1" x14ac:dyDescent="0.35">
      <c r="A17" s="13"/>
      <c r="B17" s="14" t="s">
        <v>24</v>
      </c>
      <c r="C17" s="15">
        <f t="shared" si="1"/>
        <v>3954</v>
      </c>
      <c r="D17" s="16">
        <f t="shared" si="2"/>
        <v>8459471998.9700003</v>
      </c>
      <c r="E17" s="17">
        <f t="shared" si="0"/>
        <v>2708</v>
      </c>
      <c r="F17" s="17">
        <v>2700</v>
      </c>
      <c r="G17" s="16">
        <v>27711377131</v>
      </c>
      <c r="H17" s="16">
        <v>10566464000.799999</v>
      </c>
      <c r="I17" s="16">
        <v>8115126008.9700003</v>
      </c>
      <c r="J17" s="17">
        <v>8</v>
      </c>
      <c r="K17" s="16">
        <v>54966071.049999997</v>
      </c>
      <c r="L17" s="17">
        <v>224</v>
      </c>
      <c r="M17" s="16">
        <v>344345990</v>
      </c>
      <c r="N17" s="17">
        <f t="shared" si="4"/>
        <v>1022</v>
      </c>
      <c r="O17" s="17">
        <v>1022</v>
      </c>
      <c r="P17" s="16">
        <v>130370284</v>
      </c>
      <c r="Q17" s="18">
        <v>0</v>
      </c>
      <c r="R17" s="19">
        <v>0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ht="13.5" customHeight="1" x14ac:dyDescent="0.35">
      <c r="A18" s="13"/>
      <c r="B18" s="14" t="s">
        <v>25</v>
      </c>
      <c r="C18" s="15">
        <f t="shared" si="1"/>
        <v>4528</v>
      </c>
      <c r="D18" s="16">
        <f t="shared" si="2"/>
        <v>11139806654</v>
      </c>
      <c r="E18" s="17">
        <f t="shared" si="0"/>
        <v>3053</v>
      </c>
      <c r="F18" s="17">
        <v>3033</v>
      </c>
      <c r="G18" s="16">
        <v>32160176840</v>
      </c>
      <c r="H18" s="16">
        <v>13556841767</v>
      </c>
      <c r="I18" s="16">
        <v>10799489534</v>
      </c>
      <c r="J18" s="17">
        <v>20</v>
      </c>
      <c r="K18" s="16">
        <v>167485855080.56</v>
      </c>
      <c r="L18" s="17">
        <v>312</v>
      </c>
      <c r="M18" s="16">
        <v>340317120</v>
      </c>
      <c r="N18" s="17">
        <f t="shared" si="4"/>
        <v>1163</v>
      </c>
      <c r="O18" s="17">
        <v>1162</v>
      </c>
      <c r="P18" s="16">
        <v>282139119</v>
      </c>
      <c r="Q18" s="20">
        <v>1</v>
      </c>
      <c r="R18" s="19">
        <v>0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ht="13.5" customHeight="1" x14ac:dyDescent="0.35">
      <c r="A19" s="13"/>
      <c r="B19" s="14" t="s">
        <v>26</v>
      </c>
      <c r="C19" s="15">
        <f t="shared" si="1"/>
        <v>4463</v>
      </c>
      <c r="D19" s="16">
        <f t="shared" si="2"/>
        <v>15076220692</v>
      </c>
      <c r="E19" s="17">
        <f t="shared" si="0"/>
        <v>3036</v>
      </c>
      <c r="F19" s="17">
        <v>3021</v>
      </c>
      <c r="G19" s="16">
        <v>52392442715</v>
      </c>
      <c r="H19" s="16">
        <v>19240953498</v>
      </c>
      <c r="I19" s="16">
        <v>14715396804</v>
      </c>
      <c r="J19" s="17">
        <v>15</v>
      </c>
      <c r="K19" s="16">
        <v>490245682851.87708</v>
      </c>
      <c r="L19" s="17">
        <v>309</v>
      </c>
      <c r="M19" s="16">
        <v>360823888</v>
      </c>
      <c r="N19" s="17">
        <f t="shared" si="4"/>
        <v>1118</v>
      </c>
      <c r="O19" s="17">
        <v>1117</v>
      </c>
      <c r="P19" s="16">
        <v>1218391478</v>
      </c>
      <c r="Q19" s="20">
        <v>1</v>
      </c>
      <c r="R19" s="19">
        <v>0</v>
      </c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13.5" customHeight="1" x14ac:dyDescent="0.35">
      <c r="A20" s="13"/>
      <c r="B20" s="14" t="s">
        <v>27</v>
      </c>
      <c r="C20" s="15">
        <f t="shared" si="1"/>
        <v>4736</v>
      </c>
      <c r="D20" s="16">
        <f t="shared" si="2"/>
        <v>10016577300.85</v>
      </c>
      <c r="E20" s="17">
        <f t="shared" si="0"/>
        <v>3314</v>
      </c>
      <c r="F20" s="17">
        <v>3300</v>
      </c>
      <c r="G20" s="16">
        <v>28869747633</v>
      </c>
      <c r="H20" s="16">
        <v>12259603007.84</v>
      </c>
      <c r="I20" s="16">
        <v>9813978053.8500004</v>
      </c>
      <c r="J20" s="17">
        <v>14</v>
      </c>
      <c r="K20" s="16">
        <v>90189122703.117004</v>
      </c>
      <c r="L20" s="17">
        <v>279</v>
      </c>
      <c r="M20" s="16">
        <v>202599247</v>
      </c>
      <c r="N20" s="17">
        <f t="shared" si="4"/>
        <v>1143</v>
      </c>
      <c r="O20" s="17">
        <v>1143</v>
      </c>
      <c r="P20" s="16">
        <v>224293342</v>
      </c>
      <c r="Q20" s="20">
        <v>0</v>
      </c>
      <c r="R20" s="19">
        <v>0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13.5" customHeight="1" x14ac:dyDescent="0.35">
      <c r="A21" s="13"/>
      <c r="B21" s="14" t="s">
        <v>28</v>
      </c>
      <c r="C21" s="15">
        <f t="shared" si="1"/>
        <v>4306</v>
      </c>
      <c r="D21" s="16">
        <f t="shared" si="2"/>
        <v>8189031201</v>
      </c>
      <c r="E21" s="17">
        <f t="shared" si="0"/>
        <v>2875</v>
      </c>
      <c r="F21" s="17">
        <v>2859</v>
      </c>
      <c r="G21" s="16">
        <v>27546701527</v>
      </c>
      <c r="H21" s="16">
        <v>10603746991</v>
      </c>
      <c r="I21" s="16">
        <v>7936339947</v>
      </c>
      <c r="J21" s="17">
        <v>16</v>
      </c>
      <c r="K21" s="16">
        <v>13727206570.643589</v>
      </c>
      <c r="L21" s="17">
        <v>262</v>
      </c>
      <c r="M21" s="16">
        <v>252691254</v>
      </c>
      <c r="N21" s="17">
        <f t="shared" si="4"/>
        <v>1169</v>
      </c>
      <c r="O21" s="17">
        <v>1168</v>
      </c>
      <c r="P21" s="16">
        <v>142219425</v>
      </c>
      <c r="Q21" s="20">
        <v>1</v>
      </c>
      <c r="R21" s="19">
        <v>0</v>
      </c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ht="13.5" customHeight="1" x14ac:dyDescent="0.35">
      <c r="A22" s="13"/>
      <c r="B22" s="14" t="s">
        <v>29</v>
      </c>
      <c r="C22" s="15">
        <f t="shared" si="1"/>
        <v>3208</v>
      </c>
      <c r="D22" s="16">
        <f t="shared" si="2"/>
        <v>8620921659.9899998</v>
      </c>
      <c r="E22" s="17">
        <f t="shared" si="0"/>
        <v>2195</v>
      </c>
      <c r="F22" s="17">
        <v>2183</v>
      </c>
      <c r="G22" s="16">
        <v>32572797024</v>
      </c>
      <c r="H22" s="16">
        <v>12085621752.99</v>
      </c>
      <c r="I22" s="16">
        <v>8425220659.9899998</v>
      </c>
      <c r="J22" s="17">
        <v>12</v>
      </c>
      <c r="K22" s="16">
        <v>753717412.08000004</v>
      </c>
      <c r="L22" s="17">
        <v>210</v>
      </c>
      <c r="M22" s="16">
        <v>195701000</v>
      </c>
      <c r="N22" s="17">
        <f t="shared" si="4"/>
        <v>803</v>
      </c>
      <c r="O22" s="17">
        <v>802</v>
      </c>
      <c r="P22" s="16">
        <v>137429710</v>
      </c>
      <c r="Q22" s="20">
        <v>1</v>
      </c>
      <c r="R22" s="19">
        <v>0</v>
      </c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ht="13.5" customHeight="1" x14ac:dyDescent="0.35">
      <c r="A23" s="13"/>
      <c r="B23" s="14" t="s">
        <v>30</v>
      </c>
      <c r="C23" s="15">
        <f t="shared" si="1"/>
        <v>2743</v>
      </c>
      <c r="D23" s="16">
        <f t="shared" si="2"/>
        <v>7949663973.8400011</v>
      </c>
      <c r="E23" s="17">
        <f t="shared" si="0"/>
        <v>1893</v>
      </c>
      <c r="F23" s="17">
        <v>1884</v>
      </c>
      <c r="G23" s="16">
        <v>35762257737</v>
      </c>
      <c r="H23" s="16">
        <v>10514230992.160002</v>
      </c>
      <c r="I23" s="16">
        <v>7737571287.8400011</v>
      </c>
      <c r="J23" s="17">
        <v>9</v>
      </c>
      <c r="K23" s="16">
        <v>11100057457.771</v>
      </c>
      <c r="L23" s="17">
        <v>176</v>
      </c>
      <c r="M23" s="16">
        <v>212092686</v>
      </c>
      <c r="N23" s="17">
        <f t="shared" si="4"/>
        <v>674</v>
      </c>
      <c r="O23" s="17">
        <v>674</v>
      </c>
      <c r="P23" s="16">
        <v>95908447</v>
      </c>
      <c r="Q23" s="20">
        <v>0</v>
      </c>
      <c r="R23" s="19">
        <v>0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ht="13.5" customHeight="1" x14ac:dyDescent="0.35">
      <c r="A24" s="1"/>
      <c r="B24" s="7">
        <v>2026</v>
      </c>
      <c r="C24" s="21">
        <f>SUMIF($F$6:$R$6,$F$6,F24:R24)</f>
        <v>25590</v>
      </c>
      <c r="D24" s="22">
        <f t="shared" si="2"/>
        <v>61578928216.419998</v>
      </c>
      <c r="E24" s="23">
        <f t="shared" si="0"/>
        <v>19149</v>
      </c>
      <c r="F24" s="23">
        <f>SUM(F25:F30)</f>
        <v>19083</v>
      </c>
      <c r="G24" s="22">
        <f t="shared" ref="G24:R24" si="5">SUM(G25:G30)</f>
        <v>212176224717</v>
      </c>
      <c r="H24" s="22">
        <f t="shared" si="5"/>
        <v>77151873907.529999</v>
      </c>
      <c r="I24" s="22">
        <f t="shared" si="5"/>
        <v>59922127795.529999</v>
      </c>
      <c r="J24" s="23">
        <f t="shared" si="5"/>
        <v>66</v>
      </c>
      <c r="K24" s="22">
        <f t="shared" si="5"/>
        <v>20643256637825.57</v>
      </c>
      <c r="L24" s="24">
        <f t="shared" si="5"/>
        <v>1526</v>
      </c>
      <c r="M24" s="22">
        <f t="shared" si="5"/>
        <v>1656800420.8899999</v>
      </c>
      <c r="N24" s="23">
        <f>SUM(N25:N30)</f>
        <v>4915</v>
      </c>
      <c r="O24" s="23">
        <f>SUM(O25:O30)</f>
        <v>4910</v>
      </c>
      <c r="P24" s="22">
        <f t="shared" si="5"/>
        <v>2750589170.4899998</v>
      </c>
      <c r="Q24" s="23">
        <f t="shared" si="5"/>
        <v>5</v>
      </c>
      <c r="R24" s="25">
        <f t="shared" si="5"/>
        <v>0</v>
      </c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3.5" customHeight="1" x14ac:dyDescent="0.35">
      <c r="A25" s="13"/>
      <c r="B25" s="14" t="s">
        <v>19</v>
      </c>
      <c r="C25" s="15">
        <f t="shared" si="1"/>
        <v>3914</v>
      </c>
      <c r="D25" s="16">
        <f t="shared" si="2"/>
        <v>9174888112.5</v>
      </c>
      <c r="E25" s="17">
        <f t="shared" si="0"/>
        <v>3030</v>
      </c>
      <c r="F25" s="17">
        <v>3016</v>
      </c>
      <c r="G25" s="16">
        <v>25999404050</v>
      </c>
      <c r="H25" s="16">
        <v>11644249813</v>
      </c>
      <c r="I25" s="16">
        <v>8940344936.5</v>
      </c>
      <c r="J25" s="17">
        <v>14</v>
      </c>
      <c r="K25" s="16">
        <v>18528510706821</v>
      </c>
      <c r="L25" s="17">
        <v>237</v>
      </c>
      <c r="M25" s="16">
        <v>234543176</v>
      </c>
      <c r="N25" s="17">
        <f t="shared" ref="N25:N30" si="6">O25+Q25</f>
        <v>647</v>
      </c>
      <c r="O25" s="17">
        <v>645</v>
      </c>
      <c r="P25" s="16">
        <v>194476103.97999999</v>
      </c>
      <c r="Q25" s="20">
        <v>2</v>
      </c>
      <c r="R25" s="19">
        <v>0</v>
      </c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ht="13.5" customHeight="1" x14ac:dyDescent="0.35">
      <c r="A26" s="13"/>
      <c r="B26" s="14" t="s">
        <v>20</v>
      </c>
      <c r="C26" s="15">
        <f t="shared" si="1"/>
        <v>4580</v>
      </c>
      <c r="D26" s="16">
        <f t="shared" si="2"/>
        <v>11386236292.5</v>
      </c>
      <c r="E26" s="17">
        <f t="shared" si="0"/>
        <v>3454</v>
      </c>
      <c r="F26" s="17">
        <v>3434</v>
      </c>
      <c r="G26" s="16">
        <v>41260185545</v>
      </c>
      <c r="H26" s="16">
        <v>13792788042.5</v>
      </c>
      <c r="I26" s="16">
        <v>11026722792.5</v>
      </c>
      <c r="J26" s="17">
        <v>20</v>
      </c>
      <c r="K26" s="16">
        <v>1905456516758</v>
      </c>
      <c r="L26" s="17">
        <v>272</v>
      </c>
      <c r="M26" s="16">
        <v>359513500</v>
      </c>
      <c r="N26" s="17">
        <f t="shared" si="6"/>
        <v>854</v>
      </c>
      <c r="O26" s="17">
        <v>854</v>
      </c>
      <c r="P26" s="16">
        <v>127206370</v>
      </c>
      <c r="Q26" s="20">
        <v>0</v>
      </c>
      <c r="R26" s="19">
        <v>0</v>
      </c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ht="13.5" customHeight="1" x14ac:dyDescent="0.35">
      <c r="A27" s="13"/>
      <c r="B27" s="14" t="s">
        <v>21</v>
      </c>
      <c r="C27" s="15">
        <f t="shared" si="1"/>
        <v>4778</v>
      </c>
      <c r="D27" s="16">
        <f t="shared" si="2"/>
        <v>10729191692</v>
      </c>
      <c r="E27" s="17">
        <f t="shared" si="0"/>
        <v>3438</v>
      </c>
      <c r="F27" s="17">
        <v>3432</v>
      </c>
      <c r="G27" s="16">
        <v>35532981167</v>
      </c>
      <c r="H27" s="16">
        <v>12806040900</v>
      </c>
      <c r="I27" s="16">
        <v>10391205430</v>
      </c>
      <c r="J27" s="17">
        <v>6</v>
      </c>
      <c r="K27" s="16">
        <v>19590807530</v>
      </c>
      <c r="L27" s="17">
        <v>329</v>
      </c>
      <c r="M27" s="16">
        <v>337986262</v>
      </c>
      <c r="N27" s="17">
        <f t="shared" si="6"/>
        <v>1011</v>
      </c>
      <c r="O27" s="17">
        <v>1010</v>
      </c>
      <c r="P27" s="16">
        <v>1114240336</v>
      </c>
      <c r="Q27" s="20">
        <v>1</v>
      </c>
      <c r="R27" s="19">
        <v>0</v>
      </c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ht="13.5" customHeight="1" x14ac:dyDescent="0.35">
      <c r="A28" s="13"/>
      <c r="B28" s="14" t="s">
        <v>22</v>
      </c>
      <c r="C28" s="15">
        <f t="shared" si="1"/>
        <v>3720</v>
      </c>
      <c r="D28" s="16">
        <f t="shared" si="2"/>
        <v>9169627903.5300007</v>
      </c>
      <c r="E28" s="17">
        <f t="shared" si="0"/>
        <v>2706</v>
      </c>
      <c r="F28" s="17">
        <v>2698</v>
      </c>
      <c r="G28" s="16">
        <v>33975464295</v>
      </c>
      <c r="H28" s="16">
        <v>11500853593.030001</v>
      </c>
      <c r="I28" s="16">
        <v>8868696901.5300007</v>
      </c>
      <c r="J28" s="17">
        <v>8</v>
      </c>
      <c r="K28" s="16">
        <v>4449177942.3599997</v>
      </c>
      <c r="L28" s="17">
        <v>242</v>
      </c>
      <c r="M28" s="16">
        <v>300931002</v>
      </c>
      <c r="N28" s="17">
        <f t="shared" si="6"/>
        <v>772</v>
      </c>
      <c r="O28" s="17">
        <v>772</v>
      </c>
      <c r="P28" s="16">
        <v>108344674</v>
      </c>
      <c r="Q28" s="20">
        <v>0</v>
      </c>
      <c r="R28" s="19">
        <v>0</v>
      </c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ht="13.5" customHeight="1" x14ac:dyDescent="0.35">
      <c r="A29" s="13"/>
      <c r="B29" s="14" t="s">
        <v>23</v>
      </c>
      <c r="C29" s="15">
        <f>SUMIF($F$6:$R$6,$F$6,F29:R29)</f>
        <v>4023</v>
      </c>
      <c r="D29" s="16">
        <f>SUM(I29,M29)</f>
        <v>10323205014</v>
      </c>
      <c r="E29" s="17">
        <f t="shared" si="0"/>
        <v>3032</v>
      </c>
      <c r="F29" s="17">
        <v>3026</v>
      </c>
      <c r="G29" s="16">
        <v>33433904831</v>
      </c>
      <c r="H29" s="16">
        <v>12923921465</v>
      </c>
      <c r="I29" s="16">
        <v>10135627013</v>
      </c>
      <c r="J29" s="17">
        <v>6</v>
      </c>
      <c r="K29" s="16">
        <v>4650764420.8319998</v>
      </c>
      <c r="L29" s="17">
        <v>205</v>
      </c>
      <c r="M29" s="16">
        <v>187578001</v>
      </c>
      <c r="N29" s="17">
        <f>O29+Q29</f>
        <v>786</v>
      </c>
      <c r="O29" s="17">
        <v>785</v>
      </c>
      <c r="P29" s="16">
        <v>75904974</v>
      </c>
      <c r="Q29" s="20">
        <v>1</v>
      </c>
      <c r="R29" s="19">
        <v>0</v>
      </c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ht="13.5" customHeight="1" thickBot="1" x14ac:dyDescent="0.4">
      <c r="A30" s="13"/>
      <c r="B30" s="26" t="s">
        <v>24</v>
      </c>
      <c r="C30" s="27">
        <f t="shared" si="1"/>
        <v>4575</v>
      </c>
      <c r="D30" s="28">
        <f t="shared" si="2"/>
        <v>10795779201.889999</v>
      </c>
      <c r="E30" s="29">
        <f t="shared" si="0"/>
        <v>3489</v>
      </c>
      <c r="F30" s="29">
        <v>3477</v>
      </c>
      <c r="G30" s="28">
        <v>41974284829</v>
      </c>
      <c r="H30" s="28">
        <v>14484020094</v>
      </c>
      <c r="I30" s="28">
        <v>10559530722</v>
      </c>
      <c r="J30" s="29">
        <v>12</v>
      </c>
      <c r="K30" s="28">
        <v>180598664353.37698</v>
      </c>
      <c r="L30" s="29">
        <v>241</v>
      </c>
      <c r="M30" s="28">
        <v>236248479.88999999</v>
      </c>
      <c r="N30" s="29">
        <f t="shared" si="6"/>
        <v>845</v>
      </c>
      <c r="O30" s="29">
        <v>844</v>
      </c>
      <c r="P30" s="28">
        <v>1130416712.51</v>
      </c>
      <c r="Q30" s="30">
        <v>1</v>
      </c>
      <c r="R30" s="31">
        <v>0</v>
      </c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ht="13.5" customHeight="1" x14ac:dyDescent="0.35">
      <c r="A31" s="1"/>
      <c r="B31" s="32" t="s">
        <v>31</v>
      </c>
      <c r="C31" s="1"/>
      <c r="D31" s="1"/>
      <c r="E31" s="33"/>
      <c r="F31" s="1"/>
      <c r="G31" s="34"/>
      <c r="H31" s="1"/>
      <c r="I31" s="1"/>
      <c r="J31" s="1"/>
      <c r="K31" s="1"/>
      <c r="L31" s="33"/>
      <c r="M31" s="1"/>
      <c r="N31" s="3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3.5" customHeight="1" x14ac:dyDescent="0.35">
      <c r="A32" s="1"/>
      <c r="B32" s="32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3.5" customHeight="1" x14ac:dyDescent="0.35">
      <c r="A33" s="1"/>
      <c r="B33" s="32" t="s">
        <v>33</v>
      </c>
      <c r="C33" s="1"/>
      <c r="D33" s="1"/>
      <c r="E33" s="1"/>
      <c r="F33" s="1"/>
      <c r="G33" s="1"/>
      <c r="H33" s="1"/>
      <c r="I33" s="35"/>
      <c r="J33" s="1"/>
      <c r="K33" s="1"/>
      <c r="L33" s="36"/>
      <c r="M33" s="3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3.5" customHeight="1" x14ac:dyDescent="0.35">
      <c r="A35" s="1"/>
      <c r="B35" s="37" t="s">
        <v>34</v>
      </c>
      <c r="C35" s="1"/>
      <c r="D35" s="1"/>
      <c r="E35" s="36"/>
      <c r="F35" s="36"/>
      <c r="G35" s="35"/>
      <c r="H35" s="1"/>
      <c r="I35" s="3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3.5" customHeight="1" x14ac:dyDescent="0.35">
      <c r="A36" s="1"/>
      <c r="B36" s="37" t="s">
        <v>35</v>
      </c>
      <c r="C36" s="1"/>
      <c r="D36" s="1"/>
      <c r="E36" s="36"/>
      <c r="F36" s="36"/>
      <c r="G36" s="35"/>
      <c r="H36" s="1"/>
      <c r="I36" s="35"/>
      <c r="J36" s="1"/>
      <c r="K36" s="1"/>
      <c r="L36" s="1"/>
      <c r="M36" s="1"/>
      <c r="N36" s="36"/>
      <c r="O36" s="3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3.5" customHeight="1" x14ac:dyDescent="0.35">
      <c r="A37" s="1"/>
      <c r="B37" s="1"/>
      <c r="C37" s="1"/>
      <c r="D37" s="1"/>
      <c r="E37" s="36"/>
      <c r="F37" s="36"/>
      <c r="G37" s="35"/>
      <c r="H37" s="3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3.5" customHeight="1" x14ac:dyDescent="0.35">
      <c r="A38" s="1"/>
      <c r="B38" s="1"/>
      <c r="C38" s="1"/>
      <c r="D38" s="1"/>
      <c r="E38" s="36"/>
      <c r="F38" s="3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3.5" customHeight="1" x14ac:dyDescent="0.35">
      <c r="A39" s="1"/>
      <c r="B39" s="1"/>
      <c r="C39" s="1"/>
      <c r="D39" s="36"/>
      <c r="E39" s="36"/>
      <c r="F39" s="38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1"/>
      <c r="U39" s="1"/>
      <c r="V39" s="1"/>
      <c r="W39" s="1"/>
      <c r="X39" s="1"/>
      <c r="Y39" s="1"/>
      <c r="Z39" s="1"/>
      <c r="AA39" s="1"/>
      <c r="AB39" s="1"/>
    </row>
    <row r="40" spans="1:28" ht="13.5" customHeight="1" x14ac:dyDescent="0.35">
      <c r="A40" s="1"/>
      <c r="B40" s="1"/>
      <c r="C40" s="1"/>
      <c r="D40" s="36"/>
      <c r="E40" s="36"/>
      <c r="F40" s="38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1"/>
      <c r="U40" s="1"/>
      <c r="V40" s="1"/>
      <c r="W40" s="1"/>
      <c r="X40" s="1"/>
      <c r="Y40" s="1"/>
      <c r="Z40" s="1"/>
      <c r="AA40" s="1"/>
      <c r="AB40" s="1"/>
    </row>
    <row r="41" spans="1:28" ht="13.5" customHeight="1" x14ac:dyDescent="0.35">
      <c r="A41" s="1"/>
      <c r="B41" s="1"/>
      <c r="C41" s="1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1"/>
      <c r="U41" s="1"/>
      <c r="V41" s="1"/>
      <c r="W41" s="1"/>
      <c r="X41" s="1"/>
      <c r="Y41" s="1"/>
      <c r="Z41" s="1"/>
      <c r="AA41" s="1"/>
      <c r="AB41" s="1"/>
    </row>
    <row r="42" spans="1:28" ht="13.5" customHeight="1" x14ac:dyDescent="0.35">
      <c r="A42" s="1"/>
      <c r="B42" s="1"/>
      <c r="C42" s="1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1"/>
      <c r="U42" s="1"/>
      <c r="V42" s="1"/>
      <c r="W42" s="1"/>
      <c r="X42" s="1"/>
      <c r="Y42" s="1"/>
      <c r="Z42" s="1"/>
      <c r="AA42" s="1"/>
      <c r="AB42" s="1"/>
    </row>
    <row r="43" spans="1:28" ht="13.5" customHeight="1" x14ac:dyDescent="0.35">
      <c r="A43" s="1"/>
      <c r="B43" s="1"/>
      <c r="C43" s="1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1"/>
      <c r="U43" s="1"/>
      <c r="V43" s="1"/>
      <c r="W43" s="1"/>
      <c r="X43" s="1"/>
      <c r="Y43" s="1"/>
      <c r="Z43" s="1"/>
      <c r="AA43" s="1"/>
      <c r="AB43" s="1"/>
    </row>
    <row r="44" spans="1:28" ht="13.5" customHeight="1" x14ac:dyDescent="0.35">
      <c r="A44" s="1"/>
      <c r="B44" s="1"/>
      <c r="C44" s="1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1"/>
      <c r="U44" s="1"/>
      <c r="V44" s="1"/>
      <c r="W44" s="1"/>
      <c r="X44" s="1"/>
      <c r="Y44" s="1"/>
      <c r="Z44" s="1"/>
      <c r="AA44" s="1"/>
      <c r="AB44" s="1"/>
    </row>
    <row r="45" spans="1:28" ht="13.5" customHeight="1" x14ac:dyDescent="0.35">
      <c r="A45" s="1"/>
      <c r="B45" s="1"/>
      <c r="C45" s="1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1"/>
      <c r="U45" s="1"/>
      <c r="V45" s="1"/>
      <c r="W45" s="1"/>
      <c r="X45" s="1"/>
      <c r="Y45" s="1"/>
      <c r="Z45" s="1"/>
      <c r="AA45" s="1"/>
      <c r="AB45" s="1"/>
    </row>
    <row r="46" spans="1:28" ht="13.5" customHeight="1" x14ac:dyDescent="0.35">
      <c r="A46" s="1"/>
      <c r="B46" s="1"/>
      <c r="C46" s="1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1"/>
      <c r="U46" s="1"/>
      <c r="V46" s="1"/>
      <c r="W46" s="1"/>
      <c r="X46" s="1"/>
      <c r="Y46" s="1"/>
      <c r="Z46" s="1"/>
      <c r="AA46" s="1"/>
      <c r="AB46" s="1"/>
    </row>
    <row r="47" spans="1:28" ht="13.5" customHeight="1" x14ac:dyDescent="0.35">
      <c r="A47" s="1"/>
      <c r="B47" s="1"/>
      <c r="C47" s="1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1"/>
      <c r="U47" s="1"/>
      <c r="V47" s="1"/>
      <c r="W47" s="1"/>
      <c r="X47" s="1"/>
      <c r="Y47" s="1"/>
      <c r="Z47" s="1"/>
      <c r="AA47" s="1"/>
      <c r="AB47" s="1"/>
    </row>
    <row r="48" spans="1:28" ht="13.5" customHeight="1" x14ac:dyDescent="0.35">
      <c r="A48" s="1"/>
      <c r="B48" s="1"/>
      <c r="C48" s="1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1"/>
      <c r="U48" s="1"/>
      <c r="V48" s="1"/>
      <c r="W48" s="1"/>
      <c r="X48" s="1"/>
      <c r="Y48" s="1"/>
      <c r="Z48" s="1"/>
      <c r="AA48" s="1"/>
      <c r="AB48" s="1"/>
    </row>
    <row r="49" spans="1:28" ht="13.5" customHeight="1" x14ac:dyDescent="0.35">
      <c r="A49" s="1"/>
      <c r="B49" s="1"/>
      <c r="C49" s="1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1"/>
      <c r="U49" s="1"/>
      <c r="V49" s="1"/>
      <c r="W49" s="1"/>
      <c r="X49" s="1"/>
      <c r="Y49" s="1"/>
      <c r="Z49" s="1"/>
      <c r="AA49" s="1"/>
      <c r="AB49" s="1"/>
    </row>
    <row r="50" spans="1:28" ht="13.5" customHeight="1" x14ac:dyDescent="0.35">
      <c r="A50" s="1"/>
      <c r="B50" s="1"/>
      <c r="C50" s="1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1"/>
      <c r="U50" s="1"/>
      <c r="V50" s="1"/>
      <c r="W50" s="1"/>
      <c r="X50" s="1"/>
      <c r="Y50" s="1"/>
      <c r="Z50" s="1"/>
      <c r="AA50" s="1"/>
      <c r="AB50" s="1"/>
    </row>
    <row r="51" spans="1:28" ht="13.5" customHeight="1" x14ac:dyDescent="0.35">
      <c r="A51" s="1"/>
      <c r="B51" s="1"/>
      <c r="C51" s="1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3.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3.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sheetProtection algorithmName="SHA-512" hashValue="AELrrlhza4ToyTaO9Fz+QdyyxaEHJoKg1x/H9ymLKWnzMtk803t7xxZpijMLubmToUueNIbW94rv89lwkI6Sbw==" saltValue="lTFufcTvOcny6lJQ0EHl1w==" spinCount="100000" sheet="1" objects="1" scenarios="1"/>
  <mergeCells count="12">
    <mergeCell ref="O5:P5"/>
    <mergeCell ref="Q5:R5"/>
    <mergeCell ref="B4:B6"/>
    <mergeCell ref="C4:C6"/>
    <mergeCell ref="D4:D6"/>
    <mergeCell ref="E4:K4"/>
    <mergeCell ref="L4:M5"/>
    <mergeCell ref="N4:R4"/>
    <mergeCell ref="E5:E6"/>
    <mergeCell ref="F5:I5"/>
    <mergeCell ref="J5:K5"/>
    <mergeCell ref="N5:N6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F086-E991-4BBD-A7E4-E397239EA484}">
  <dimension ref="A1:AZ1002"/>
  <sheetViews>
    <sheetView showGridLines="0" zoomScale="88" workbookViewId="0">
      <pane xSplit="4" ySplit="6" topLeftCell="E7" activePane="bottomRight" state="frozen"/>
      <selection activeCell="F24" sqref="F24"/>
      <selection pane="topRight" activeCell="F24" sqref="F24"/>
      <selection pane="bottomLeft" activeCell="F24" sqref="F24"/>
      <selection pane="bottomRight" activeCell="E32" sqref="E32"/>
    </sheetView>
  </sheetViews>
  <sheetFormatPr defaultColWidth="14.453125" defaultRowHeight="15" customHeight="1" x14ac:dyDescent="0.35"/>
  <cols>
    <col min="1" max="1" width="4.81640625" customWidth="1"/>
    <col min="2" max="2" width="22.453125" customWidth="1"/>
    <col min="3" max="52" width="20" customWidth="1"/>
  </cols>
  <sheetData>
    <row r="1" spans="1:52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7.25" customHeight="1" x14ac:dyDescent="0.3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39"/>
    </row>
    <row r="3" spans="1:52" ht="17.25" customHeight="1" thickBot="1" x14ac:dyDescent="0.4">
      <c r="A3" s="1"/>
      <c r="B3" s="2" t="s">
        <v>1</v>
      </c>
      <c r="C3" s="1"/>
      <c r="D3" s="1"/>
      <c r="E3" s="1"/>
      <c r="F3" s="1"/>
      <c r="G3" s="85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</row>
    <row r="4" spans="1:52" ht="25.5" customHeight="1" x14ac:dyDescent="0.35">
      <c r="A4" s="40"/>
      <c r="B4" s="87" t="s">
        <v>2</v>
      </c>
      <c r="C4" s="88" t="s">
        <v>3</v>
      </c>
      <c r="D4" s="78"/>
      <c r="E4" s="89" t="s">
        <v>37</v>
      </c>
      <c r="F4" s="75"/>
      <c r="G4" s="75"/>
      <c r="H4" s="76"/>
      <c r="I4" s="89" t="s">
        <v>38</v>
      </c>
      <c r="J4" s="75"/>
      <c r="K4" s="75"/>
      <c r="L4" s="75"/>
      <c r="M4" s="75"/>
      <c r="N4" s="75"/>
      <c r="O4" s="75"/>
      <c r="P4" s="75"/>
      <c r="Q4" s="75"/>
      <c r="R4" s="75"/>
      <c r="S4" s="75"/>
      <c r="T4" s="76"/>
      <c r="U4" s="89" t="s">
        <v>39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81"/>
    </row>
    <row r="5" spans="1:52" ht="53.25" customHeight="1" x14ac:dyDescent="0.35">
      <c r="A5" s="40"/>
      <c r="B5" s="68"/>
      <c r="C5" s="79"/>
      <c r="D5" s="80"/>
      <c r="E5" s="64" t="s">
        <v>40</v>
      </c>
      <c r="F5" s="65"/>
      <c r="G5" s="64" t="s">
        <v>37</v>
      </c>
      <c r="H5" s="65"/>
      <c r="I5" s="64" t="s">
        <v>40</v>
      </c>
      <c r="J5" s="65"/>
      <c r="K5" s="64" t="s">
        <v>41</v>
      </c>
      <c r="L5" s="65"/>
      <c r="M5" s="64" t="s">
        <v>42</v>
      </c>
      <c r="N5" s="65"/>
      <c r="O5" s="64" t="s">
        <v>43</v>
      </c>
      <c r="P5" s="65"/>
      <c r="Q5" s="64" t="s">
        <v>44</v>
      </c>
      <c r="R5" s="65"/>
      <c r="S5" s="64" t="s">
        <v>45</v>
      </c>
      <c r="T5" s="65"/>
      <c r="U5" s="64" t="s">
        <v>40</v>
      </c>
      <c r="V5" s="65"/>
      <c r="W5" s="64" t="s">
        <v>46</v>
      </c>
      <c r="X5" s="65"/>
      <c r="Y5" s="64" t="s">
        <v>47</v>
      </c>
      <c r="Z5" s="65"/>
      <c r="AA5" s="64" t="s">
        <v>48</v>
      </c>
      <c r="AB5" s="65"/>
      <c r="AC5" s="64" t="s">
        <v>49</v>
      </c>
      <c r="AD5" s="65"/>
      <c r="AE5" s="64" t="s">
        <v>50</v>
      </c>
      <c r="AF5" s="65"/>
      <c r="AG5" s="64" t="s">
        <v>51</v>
      </c>
      <c r="AH5" s="65"/>
      <c r="AI5" s="64" t="s">
        <v>52</v>
      </c>
      <c r="AJ5" s="65"/>
      <c r="AK5" s="64" t="s">
        <v>53</v>
      </c>
      <c r="AL5" s="65"/>
      <c r="AM5" s="64" t="s">
        <v>54</v>
      </c>
      <c r="AN5" s="65"/>
      <c r="AO5" s="64" t="s">
        <v>55</v>
      </c>
      <c r="AP5" s="65"/>
      <c r="AQ5" s="64" t="s">
        <v>56</v>
      </c>
      <c r="AR5" s="65"/>
      <c r="AS5" s="64" t="s">
        <v>57</v>
      </c>
      <c r="AT5" s="65"/>
      <c r="AU5" s="64" t="s">
        <v>58</v>
      </c>
      <c r="AV5" s="65"/>
      <c r="AW5" s="64" t="s">
        <v>59</v>
      </c>
      <c r="AX5" s="65"/>
      <c r="AY5" s="64" t="s">
        <v>60</v>
      </c>
      <c r="AZ5" s="66"/>
    </row>
    <row r="6" spans="1:52" ht="34.5" customHeight="1" x14ac:dyDescent="0.35">
      <c r="A6" s="40"/>
      <c r="B6" s="69"/>
      <c r="C6" s="5" t="s">
        <v>12</v>
      </c>
      <c r="D6" s="5" t="s">
        <v>4</v>
      </c>
      <c r="E6" s="5" t="s">
        <v>12</v>
      </c>
      <c r="F6" s="5" t="s">
        <v>4</v>
      </c>
      <c r="G6" s="5" t="s">
        <v>12</v>
      </c>
      <c r="H6" s="5" t="s">
        <v>4</v>
      </c>
      <c r="I6" s="5" t="s">
        <v>12</v>
      </c>
      <c r="J6" s="5" t="s">
        <v>4</v>
      </c>
      <c r="K6" s="5" t="s">
        <v>12</v>
      </c>
      <c r="L6" s="5" t="s">
        <v>4</v>
      </c>
      <c r="M6" s="5" t="s">
        <v>12</v>
      </c>
      <c r="N6" s="5" t="s">
        <v>4</v>
      </c>
      <c r="O6" s="5" t="s">
        <v>12</v>
      </c>
      <c r="P6" s="5" t="s">
        <v>4</v>
      </c>
      <c r="Q6" s="5" t="s">
        <v>12</v>
      </c>
      <c r="R6" s="5" t="s">
        <v>4</v>
      </c>
      <c r="S6" s="5" t="s">
        <v>12</v>
      </c>
      <c r="T6" s="5" t="s">
        <v>4</v>
      </c>
      <c r="U6" s="5" t="s">
        <v>12</v>
      </c>
      <c r="V6" s="5" t="s">
        <v>4</v>
      </c>
      <c r="W6" s="5" t="s">
        <v>12</v>
      </c>
      <c r="X6" s="5" t="s">
        <v>4</v>
      </c>
      <c r="Y6" s="5" t="s">
        <v>12</v>
      </c>
      <c r="Z6" s="5" t="s">
        <v>4</v>
      </c>
      <c r="AA6" s="5" t="s">
        <v>12</v>
      </c>
      <c r="AB6" s="5" t="s">
        <v>4</v>
      </c>
      <c r="AC6" s="5" t="s">
        <v>12</v>
      </c>
      <c r="AD6" s="5" t="s">
        <v>4</v>
      </c>
      <c r="AE6" s="5" t="s">
        <v>12</v>
      </c>
      <c r="AF6" s="5" t="s">
        <v>4</v>
      </c>
      <c r="AG6" s="5" t="s">
        <v>12</v>
      </c>
      <c r="AH6" s="5" t="s">
        <v>4</v>
      </c>
      <c r="AI6" s="5" t="s">
        <v>12</v>
      </c>
      <c r="AJ6" s="5" t="s">
        <v>4</v>
      </c>
      <c r="AK6" s="5" t="s">
        <v>12</v>
      </c>
      <c r="AL6" s="5" t="s">
        <v>4</v>
      </c>
      <c r="AM6" s="5" t="s">
        <v>12</v>
      </c>
      <c r="AN6" s="5" t="s">
        <v>4</v>
      </c>
      <c r="AO6" s="5" t="s">
        <v>12</v>
      </c>
      <c r="AP6" s="5" t="s">
        <v>4</v>
      </c>
      <c r="AQ6" s="5" t="s">
        <v>12</v>
      </c>
      <c r="AR6" s="5" t="s">
        <v>4</v>
      </c>
      <c r="AS6" s="5" t="s">
        <v>12</v>
      </c>
      <c r="AT6" s="5" t="s">
        <v>4</v>
      </c>
      <c r="AU6" s="5" t="s">
        <v>12</v>
      </c>
      <c r="AV6" s="5" t="s">
        <v>4</v>
      </c>
      <c r="AW6" s="5" t="s">
        <v>12</v>
      </c>
      <c r="AX6" s="5" t="s">
        <v>4</v>
      </c>
      <c r="AY6" s="5" t="s">
        <v>12</v>
      </c>
      <c r="AZ6" s="6" t="s">
        <v>4</v>
      </c>
    </row>
    <row r="7" spans="1:52" ht="13.5" customHeight="1" x14ac:dyDescent="0.35">
      <c r="A7" s="40"/>
      <c r="B7" s="41">
        <v>2021</v>
      </c>
      <c r="C7" s="42">
        <f t="shared" ref="C7:D30" si="0">SUM(E7,I7,U7)</f>
        <v>38309</v>
      </c>
      <c r="D7" s="9">
        <f t="shared" si="0"/>
        <v>119140980339.75999</v>
      </c>
      <c r="E7" s="43">
        <f t="shared" ref="E7:F9" si="1">SUM(G7)</f>
        <v>1322</v>
      </c>
      <c r="F7" s="44">
        <f t="shared" si="1"/>
        <v>4797307937.0299997</v>
      </c>
      <c r="G7" s="45">
        <v>1322</v>
      </c>
      <c r="H7" s="44">
        <v>4797307937.0299997</v>
      </c>
      <c r="I7" s="43">
        <f>SUMIF($K$6:$T$6,$K$6,K7:T7)</f>
        <v>4888</v>
      </c>
      <c r="J7" s="44">
        <f>SUMIF($K$6:$T$6,$L$6,K7:T7)</f>
        <v>24461583422.560001</v>
      </c>
      <c r="K7" s="45">
        <v>159</v>
      </c>
      <c r="L7" s="44">
        <v>1926484828</v>
      </c>
      <c r="M7" s="45">
        <v>1220</v>
      </c>
      <c r="N7" s="44">
        <v>3860340613.29</v>
      </c>
      <c r="O7" s="45">
        <v>392</v>
      </c>
      <c r="P7" s="44">
        <v>1434457685.3199999</v>
      </c>
      <c r="Q7" s="45">
        <v>172</v>
      </c>
      <c r="R7" s="44">
        <v>974952901.67999995</v>
      </c>
      <c r="S7" s="45">
        <v>2945</v>
      </c>
      <c r="T7" s="44">
        <v>16265347394.27</v>
      </c>
      <c r="U7" s="42">
        <f>SUMIF($W$6:$AZ$6,$W$6,W7:AZ7)</f>
        <v>32099</v>
      </c>
      <c r="V7" s="9">
        <f>SUMIF($W$6:$AZ$6,$X$6,W7:AZ7)</f>
        <v>89882088980.169998</v>
      </c>
      <c r="W7" s="45">
        <v>8047</v>
      </c>
      <c r="X7" s="44">
        <v>14599367152.620001</v>
      </c>
      <c r="Y7" s="45">
        <v>1260</v>
      </c>
      <c r="Z7" s="44">
        <v>7292275153</v>
      </c>
      <c r="AA7" s="45">
        <v>2368</v>
      </c>
      <c r="AB7" s="44">
        <v>3928953178.7600002</v>
      </c>
      <c r="AC7" s="45">
        <v>1774</v>
      </c>
      <c r="AD7" s="44">
        <v>7174478439.3999996</v>
      </c>
      <c r="AE7" s="45">
        <v>1492</v>
      </c>
      <c r="AF7" s="44">
        <v>19186795573</v>
      </c>
      <c r="AG7" s="45">
        <v>2773</v>
      </c>
      <c r="AH7" s="44">
        <v>20707277701.760002</v>
      </c>
      <c r="AI7" s="45">
        <v>1721</v>
      </c>
      <c r="AJ7" s="44">
        <v>1734837266</v>
      </c>
      <c r="AK7" s="45">
        <v>1407</v>
      </c>
      <c r="AL7" s="44">
        <v>3437906312.0100002</v>
      </c>
      <c r="AM7" s="43">
        <v>43</v>
      </c>
      <c r="AN7" s="44">
        <v>94562500</v>
      </c>
      <c r="AO7" s="45">
        <v>1312</v>
      </c>
      <c r="AP7" s="44">
        <v>492385046</v>
      </c>
      <c r="AQ7" s="45">
        <v>819</v>
      </c>
      <c r="AR7" s="44">
        <v>2911428356.0599999</v>
      </c>
      <c r="AS7" s="45">
        <v>607</v>
      </c>
      <c r="AT7" s="44">
        <v>3445346201</v>
      </c>
      <c r="AU7" s="45">
        <v>8370</v>
      </c>
      <c r="AV7" s="44">
        <v>4872551100.5599995</v>
      </c>
      <c r="AW7" s="45">
        <v>16</v>
      </c>
      <c r="AX7" s="44">
        <v>3875000</v>
      </c>
      <c r="AY7" s="45">
        <v>90</v>
      </c>
      <c r="AZ7" s="46">
        <v>50000</v>
      </c>
    </row>
    <row r="8" spans="1:52" ht="13.5" customHeight="1" x14ac:dyDescent="0.35">
      <c r="A8" s="40"/>
      <c r="B8" s="41">
        <v>2022</v>
      </c>
      <c r="C8" s="42">
        <f t="shared" si="0"/>
        <v>42905</v>
      </c>
      <c r="D8" s="9">
        <f t="shared" si="0"/>
        <v>116350527779.32001</v>
      </c>
      <c r="E8" s="43">
        <f t="shared" si="1"/>
        <v>1265</v>
      </c>
      <c r="F8" s="44">
        <f t="shared" si="1"/>
        <v>2165373509</v>
      </c>
      <c r="G8" s="45">
        <v>1265</v>
      </c>
      <c r="H8" s="44">
        <v>2165373509</v>
      </c>
      <c r="I8" s="43">
        <f>SUMIF($K$6:$T$6,$K$6,K8:T8)</f>
        <v>4990</v>
      </c>
      <c r="J8" s="44">
        <f>SUMIF($K$6:$T$6,$L$6,K8:T8)</f>
        <v>29683092455.510002</v>
      </c>
      <c r="K8" s="45">
        <v>132</v>
      </c>
      <c r="L8" s="44">
        <v>1315666150</v>
      </c>
      <c r="M8" s="45">
        <v>1088</v>
      </c>
      <c r="N8" s="44">
        <v>8939007159.7600002</v>
      </c>
      <c r="O8" s="45">
        <v>479</v>
      </c>
      <c r="P8" s="44">
        <v>2847206093</v>
      </c>
      <c r="Q8" s="45">
        <v>146</v>
      </c>
      <c r="R8" s="44">
        <v>473431600</v>
      </c>
      <c r="S8" s="45">
        <v>3145</v>
      </c>
      <c r="T8" s="44">
        <v>16107781452.75</v>
      </c>
      <c r="U8" s="42">
        <f>SUMIF($W$6:$AZ$6,$W$6,W8:AZ8)</f>
        <v>36650</v>
      </c>
      <c r="V8" s="9">
        <f>SUMIF($W$6:$AZ$6,$X$6,W8:AZ8)</f>
        <v>84502061814.809998</v>
      </c>
      <c r="W8" s="45">
        <v>8953</v>
      </c>
      <c r="X8" s="44">
        <v>14910244847.119999</v>
      </c>
      <c r="Y8" s="45">
        <v>1226</v>
      </c>
      <c r="Z8" s="44">
        <v>4172311862.0100002</v>
      </c>
      <c r="AA8" s="45">
        <v>3340</v>
      </c>
      <c r="AB8" s="44">
        <v>6120167333.0799999</v>
      </c>
      <c r="AC8" s="45">
        <v>2031</v>
      </c>
      <c r="AD8" s="44">
        <v>3782602652.7600002</v>
      </c>
      <c r="AE8" s="45">
        <v>1693</v>
      </c>
      <c r="AF8" s="44">
        <v>24724228798.77</v>
      </c>
      <c r="AG8" s="45">
        <v>2761</v>
      </c>
      <c r="AH8" s="44">
        <v>13480262662.859999</v>
      </c>
      <c r="AI8" s="45">
        <v>1964</v>
      </c>
      <c r="AJ8" s="44">
        <v>2037741015</v>
      </c>
      <c r="AK8" s="45">
        <v>1739</v>
      </c>
      <c r="AL8" s="44">
        <v>5174025761.6199999</v>
      </c>
      <c r="AM8" s="43">
        <v>9</v>
      </c>
      <c r="AN8" s="44">
        <v>21850100</v>
      </c>
      <c r="AO8" s="45">
        <v>1796</v>
      </c>
      <c r="AP8" s="44">
        <v>995599175</v>
      </c>
      <c r="AQ8" s="45">
        <v>794</v>
      </c>
      <c r="AR8" s="44">
        <v>1888537223</v>
      </c>
      <c r="AS8" s="45">
        <v>596</v>
      </c>
      <c r="AT8" s="44">
        <v>2730258216.5</v>
      </c>
      <c r="AU8" s="45">
        <v>9688</v>
      </c>
      <c r="AV8" s="44">
        <v>4463015917.0900002</v>
      </c>
      <c r="AW8" s="45">
        <v>8</v>
      </c>
      <c r="AX8" s="44">
        <v>1216250</v>
      </c>
      <c r="AY8" s="45">
        <v>52</v>
      </c>
      <c r="AZ8" s="47">
        <v>0</v>
      </c>
    </row>
    <row r="9" spans="1:52" ht="13.5" customHeight="1" x14ac:dyDescent="0.35">
      <c r="A9" s="40"/>
      <c r="B9" s="41">
        <v>2023</v>
      </c>
      <c r="C9" s="42">
        <f t="shared" si="0"/>
        <v>49483</v>
      </c>
      <c r="D9" s="9">
        <f t="shared" si="0"/>
        <v>144104361117.17001</v>
      </c>
      <c r="E9" s="43">
        <f t="shared" si="1"/>
        <v>1316</v>
      </c>
      <c r="F9" s="44">
        <f t="shared" si="1"/>
        <v>2305909088</v>
      </c>
      <c r="G9" s="45">
        <v>1316</v>
      </c>
      <c r="H9" s="44">
        <v>2305909088</v>
      </c>
      <c r="I9" s="43">
        <f>SUMIF($K$6:$T$6,$K$6,K9:T9)</f>
        <v>6027</v>
      </c>
      <c r="J9" s="44">
        <f>SUMIF($K$6:$T$6,$L$6,K9:T9)</f>
        <v>30543163667.200001</v>
      </c>
      <c r="K9" s="45">
        <v>166</v>
      </c>
      <c r="L9" s="44">
        <v>2901294676</v>
      </c>
      <c r="M9" s="45">
        <v>1294</v>
      </c>
      <c r="N9" s="44">
        <v>6492753911.9300003</v>
      </c>
      <c r="O9" s="45">
        <v>779</v>
      </c>
      <c r="P9" s="44">
        <v>3822382358</v>
      </c>
      <c r="Q9" s="45">
        <v>178</v>
      </c>
      <c r="R9" s="44">
        <v>414600563.25</v>
      </c>
      <c r="S9" s="45">
        <v>3610</v>
      </c>
      <c r="T9" s="44">
        <v>16912132158.02</v>
      </c>
      <c r="U9" s="42">
        <f>SUMIF($W$6:$AZ$6,$W$6,W9:AZ9)</f>
        <v>42140</v>
      </c>
      <c r="V9" s="9">
        <f>SUMIF($W$6:$AZ$6,$X$6,W9:AZ9)</f>
        <v>111255288361.97</v>
      </c>
      <c r="W9" s="45">
        <v>10501</v>
      </c>
      <c r="X9" s="44">
        <v>19794949608.990002</v>
      </c>
      <c r="Y9" s="45">
        <v>1409</v>
      </c>
      <c r="Z9" s="44">
        <v>3745257468</v>
      </c>
      <c r="AA9" s="45">
        <v>4190</v>
      </c>
      <c r="AB9" s="44">
        <v>7939120097.75</v>
      </c>
      <c r="AC9" s="45">
        <v>2174</v>
      </c>
      <c r="AD9" s="44">
        <v>3994508530.1999998</v>
      </c>
      <c r="AE9" s="45">
        <v>1888</v>
      </c>
      <c r="AF9" s="44">
        <v>38005226721.900002</v>
      </c>
      <c r="AG9" s="45">
        <v>3183</v>
      </c>
      <c r="AH9" s="44">
        <v>14911264577.5</v>
      </c>
      <c r="AI9" s="45">
        <v>2394</v>
      </c>
      <c r="AJ9" s="44">
        <v>2287471399</v>
      </c>
      <c r="AK9" s="45">
        <v>2185</v>
      </c>
      <c r="AL9" s="44">
        <v>5710384767</v>
      </c>
      <c r="AM9" s="43">
        <v>3</v>
      </c>
      <c r="AN9" s="44">
        <v>16000000</v>
      </c>
      <c r="AO9" s="45">
        <v>1919</v>
      </c>
      <c r="AP9" s="44">
        <v>1415357125.05</v>
      </c>
      <c r="AQ9" s="45">
        <v>971</v>
      </c>
      <c r="AR9" s="44">
        <v>2777328255</v>
      </c>
      <c r="AS9" s="45">
        <v>920</v>
      </c>
      <c r="AT9" s="44">
        <v>6455285548.5</v>
      </c>
      <c r="AU9" s="45">
        <v>10359</v>
      </c>
      <c r="AV9" s="44">
        <v>4183653008.0799999</v>
      </c>
      <c r="AW9" s="45">
        <v>14</v>
      </c>
      <c r="AX9" s="44">
        <v>9281250</v>
      </c>
      <c r="AY9" s="45">
        <v>30</v>
      </c>
      <c r="AZ9" s="46">
        <v>10200005</v>
      </c>
    </row>
    <row r="10" spans="1:52" ht="13.5" customHeight="1" x14ac:dyDescent="0.35">
      <c r="A10" s="40"/>
      <c r="B10" s="41">
        <v>2024</v>
      </c>
      <c r="C10" s="42">
        <f t="shared" si="0"/>
        <v>52544</v>
      </c>
      <c r="D10" s="9">
        <f t="shared" si="0"/>
        <v>122922047897.98999</v>
      </c>
      <c r="E10" s="43">
        <v>1374</v>
      </c>
      <c r="F10" s="44">
        <v>2933971646</v>
      </c>
      <c r="G10" s="45">
        <v>1374</v>
      </c>
      <c r="H10" s="44">
        <v>2933971646</v>
      </c>
      <c r="I10" s="43">
        <v>6104</v>
      </c>
      <c r="J10" s="44">
        <v>29778196934.98</v>
      </c>
      <c r="K10" s="45">
        <v>122</v>
      </c>
      <c r="L10" s="44">
        <v>1217814656</v>
      </c>
      <c r="M10" s="45">
        <v>1526</v>
      </c>
      <c r="N10" s="44">
        <v>6540174015</v>
      </c>
      <c r="O10" s="45">
        <v>731</v>
      </c>
      <c r="P10" s="44">
        <v>3331370384</v>
      </c>
      <c r="Q10" s="45">
        <v>177</v>
      </c>
      <c r="R10" s="44">
        <v>745235206.98000002</v>
      </c>
      <c r="S10" s="45">
        <v>3548</v>
      </c>
      <c r="T10" s="44">
        <v>17943602673</v>
      </c>
      <c r="U10" s="42">
        <v>45066</v>
      </c>
      <c r="V10" s="9">
        <v>90209879317.009995</v>
      </c>
      <c r="W10" s="45">
        <v>12566</v>
      </c>
      <c r="X10" s="44">
        <v>21921449520.549999</v>
      </c>
      <c r="Y10" s="45">
        <v>1429</v>
      </c>
      <c r="Z10" s="44">
        <v>3219232934.6399999</v>
      </c>
      <c r="AA10" s="45">
        <v>4259</v>
      </c>
      <c r="AB10" s="44">
        <v>9972520357.5</v>
      </c>
      <c r="AC10" s="45">
        <v>2225</v>
      </c>
      <c r="AD10" s="44">
        <v>4921838067</v>
      </c>
      <c r="AE10" s="45">
        <v>1951</v>
      </c>
      <c r="AF10" s="44">
        <v>14553329317.639999</v>
      </c>
      <c r="AG10" s="45">
        <v>3194</v>
      </c>
      <c r="AH10" s="44">
        <v>14432107206.98</v>
      </c>
      <c r="AI10" s="45">
        <v>2254</v>
      </c>
      <c r="AJ10" s="44">
        <v>2991319300</v>
      </c>
      <c r="AK10" s="45">
        <v>2158</v>
      </c>
      <c r="AL10" s="44">
        <v>5415254616.5</v>
      </c>
      <c r="AM10" s="43">
        <v>3</v>
      </c>
      <c r="AN10" s="44">
        <v>17600000</v>
      </c>
      <c r="AO10" s="45">
        <v>1874</v>
      </c>
      <c r="AP10" s="44">
        <v>1199434214.5</v>
      </c>
      <c r="AQ10" s="45">
        <v>1004</v>
      </c>
      <c r="AR10" s="44">
        <v>2719936774.5</v>
      </c>
      <c r="AS10" s="45">
        <v>933</v>
      </c>
      <c r="AT10" s="44">
        <v>4618127877</v>
      </c>
      <c r="AU10" s="45">
        <v>11161</v>
      </c>
      <c r="AV10" s="44">
        <v>4215109130.1999998</v>
      </c>
      <c r="AW10" s="45">
        <v>17</v>
      </c>
      <c r="AX10" s="44">
        <v>12520000</v>
      </c>
      <c r="AY10" s="45">
        <v>38</v>
      </c>
      <c r="AZ10" s="46">
        <v>100000</v>
      </c>
    </row>
    <row r="11" spans="1:52" ht="13.5" customHeight="1" x14ac:dyDescent="0.35">
      <c r="A11" s="40"/>
      <c r="B11" s="48">
        <v>2025</v>
      </c>
      <c r="C11" s="10">
        <f t="shared" si="0"/>
        <v>49283</v>
      </c>
      <c r="D11" s="9">
        <f t="shared" si="0"/>
        <v>115643148178.23001</v>
      </c>
      <c r="E11" s="43">
        <f t="shared" ref="E11:F30" si="2">SUM(G11)</f>
        <v>1122</v>
      </c>
      <c r="F11" s="44">
        <f t="shared" si="2"/>
        <v>2182639685.0999999</v>
      </c>
      <c r="G11" s="45">
        <f>SUM(G12:G23)</f>
        <v>1122</v>
      </c>
      <c r="H11" s="44">
        <f>SUM(H12:H23)</f>
        <v>2182639685.0999999</v>
      </c>
      <c r="I11" s="43">
        <f t="shared" ref="I11:I30" si="3">SUMIF($K$6:$T$6,$K$6,K11:T11)</f>
        <v>5336</v>
      </c>
      <c r="J11" s="44">
        <f t="shared" ref="J11:J30" si="4">SUMIF($K$6:$T$6,$L$6,K11:T11)</f>
        <v>24316727316.52</v>
      </c>
      <c r="K11" s="45">
        <f t="shared" ref="K11:T11" si="5">SUM(K12:K23)</f>
        <v>122</v>
      </c>
      <c r="L11" s="44">
        <f t="shared" si="5"/>
        <v>1782325601.02</v>
      </c>
      <c r="M11" s="45">
        <f t="shared" si="5"/>
        <v>1280</v>
      </c>
      <c r="N11" s="44">
        <f t="shared" si="5"/>
        <v>6674218608</v>
      </c>
      <c r="O11" s="45">
        <f t="shared" si="5"/>
        <v>618</v>
      </c>
      <c r="P11" s="44">
        <f t="shared" si="5"/>
        <v>3595008068.48</v>
      </c>
      <c r="Q11" s="45">
        <f t="shared" si="5"/>
        <v>178</v>
      </c>
      <c r="R11" s="44">
        <f t="shared" si="5"/>
        <v>464749290</v>
      </c>
      <c r="S11" s="45">
        <f t="shared" si="5"/>
        <v>3138</v>
      </c>
      <c r="T11" s="44">
        <f t="shared" si="5"/>
        <v>11800425749.02</v>
      </c>
      <c r="U11" s="42">
        <f t="shared" ref="U11:U30" si="6">SUMIF($W$6:$AZ$6,$W$6,W11:AZ11)</f>
        <v>42825</v>
      </c>
      <c r="V11" s="9">
        <f t="shared" ref="V11:V30" si="7">SUMIF($W$6:$AZ$6,$X$6,W11:AZ11)</f>
        <v>89143781176.610016</v>
      </c>
      <c r="W11" s="45">
        <f t="shared" ref="W11:AZ11" si="8">SUM(W12:W23)</f>
        <v>10755</v>
      </c>
      <c r="X11" s="44">
        <f t="shared" si="8"/>
        <v>22129100661.809998</v>
      </c>
      <c r="Y11" s="45">
        <f t="shared" si="8"/>
        <v>1354</v>
      </c>
      <c r="Z11" s="44">
        <f t="shared" si="8"/>
        <v>4275309542</v>
      </c>
      <c r="AA11" s="45">
        <f t="shared" si="8"/>
        <v>3797</v>
      </c>
      <c r="AB11" s="44">
        <f t="shared" si="8"/>
        <v>8087919517.5299997</v>
      </c>
      <c r="AC11" s="45">
        <f t="shared" si="8"/>
        <v>2192</v>
      </c>
      <c r="AD11" s="44">
        <f t="shared" si="8"/>
        <v>5385091639.5799999</v>
      </c>
      <c r="AE11" s="45">
        <f t="shared" si="8"/>
        <v>1843</v>
      </c>
      <c r="AF11" s="44">
        <f t="shared" si="8"/>
        <v>18597908470.100002</v>
      </c>
      <c r="AG11" s="45">
        <f t="shared" si="8"/>
        <v>2805</v>
      </c>
      <c r="AH11" s="44">
        <f t="shared" si="8"/>
        <v>10812171255.67</v>
      </c>
      <c r="AI11" s="45">
        <f t="shared" si="8"/>
        <v>2308</v>
      </c>
      <c r="AJ11" s="44">
        <f t="shared" si="8"/>
        <v>2812077739.8000002</v>
      </c>
      <c r="AK11" s="45">
        <f t="shared" si="8"/>
        <v>1989</v>
      </c>
      <c r="AL11" s="44">
        <f t="shared" si="8"/>
        <v>4331443388.5</v>
      </c>
      <c r="AM11" s="43">
        <f t="shared" si="8"/>
        <v>5</v>
      </c>
      <c r="AN11" s="44">
        <f t="shared" si="8"/>
        <v>16000000</v>
      </c>
      <c r="AO11" s="45">
        <f t="shared" si="8"/>
        <v>1873</v>
      </c>
      <c r="AP11" s="44">
        <f t="shared" si="8"/>
        <v>1405861219.3</v>
      </c>
      <c r="AQ11" s="45">
        <f t="shared" si="8"/>
        <v>1346</v>
      </c>
      <c r="AR11" s="44">
        <f t="shared" si="8"/>
        <v>3670583238.3199997</v>
      </c>
      <c r="AS11" s="45">
        <f t="shared" si="8"/>
        <v>905</v>
      </c>
      <c r="AT11" s="44">
        <f t="shared" si="8"/>
        <v>2876882162</v>
      </c>
      <c r="AU11" s="45">
        <f t="shared" si="8"/>
        <v>11622</v>
      </c>
      <c r="AV11" s="44">
        <f t="shared" si="8"/>
        <v>4737206092</v>
      </c>
      <c r="AW11" s="45">
        <f t="shared" si="8"/>
        <v>9</v>
      </c>
      <c r="AX11" s="44">
        <f t="shared" si="8"/>
        <v>6126250</v>
      </c>
      <c r="AY11" s="45">
        <f t="shared" si="8"/>
        <v>22</v>
      </c>
      <c r="AZ11" s="46">
        <f t="shared" si="8"/>
        <v>100000</v>
      </c>
    </row>
    <row r="12" spans="1:52" ht="13.5" customHeight="1" x14ac:dyDescent="0.35">
      <c r="A12" s="4"/>
      <c r="B12" s="49" t="s">
        <v>19</v>
      </c>
      <c r="C12" s="17">
        <f t="shared" si="0"/>
        <v>4246</v>
      </c>
      <c r="D12" s="16">
        <f t="shared" si="0"/>
        <v>8613130150</v>
      </c>
      <c r="E12" s="17">
        <f t="shared" si="2"/>
        <v>89</v>
      </c>
      <c r="F12" s="16">
        <f t="shared" si="2"/>
        <v>148854450</v>
      </c>
      <c r="G12" s="17">
        <v>89</v>
      </c>
      <c r="H12" s="16">
        <v>148854450</v>
      </c>
      <c r="I12" s="17">
        <f t="shared" si="3"/>
        <v>490</v>
      </c>
      <c r="J12" s="16">
        <f t="shared" si="4"/>
        <v>1567220176</v>
      </c>
      <c r="K12" s="17">
        <v>16</v>
      </c>
      <c r="L12" s="16">
        <v>188437501</v>
      </c>
      <c r="M12" s="17">
        <v>99</v>
      </c>
      <c r="N12" s="16">
        <v>191706250</v>
      </c>
      <c r="O12" s="17">
        <v>65</v>
      </c>
      <c r="P12" s="16">
        <v>286433100</v>
      </c>
      <c r="Q12" s="17">
        <v>19</v>
      </c>
      <c r="R12" s="16">
        <v>87406250</v>
      </c>
      <c r="S12" s="17">
        <v>291</v>
      </c>
      <c r="T12" s="16">
        <v>813237075</v>
      </c>
      <c r="U12" s="17">
        <f t="shared" si="6"/>
        <v>3667</v>
      </c>
      <c r="V12" s="16">
        <f t="shared" si="7"/>
        <v>6897055524</v>
      </c>
      <c r="W12" s="17">
        <v>1018</v>
      </c>
      <c r="X12" s="16">
        <v>1851924414</v>
      </c>
      <c r="Y12" s="17">
        <v>118</v>
      </c>
      <c r="Z12" s="16">
        <v>318877628</v>
      </c>
      <c r="AA12" s="17">
        <v>353</v>
      </c>
      <c r="AB12" s="16">
        <v>531007070</v>
      </c>
      <c r="AC12" s="17">
        <v>188</v>
      </c>
      <c r="AD12" s="16">
        <v>332796341</v>
      </c>
      <c r="AE12" s="17">
        <v>177</v>
      </c>
      <c r="AF12" s="16">
        <v>1703394881</v>
      </c>
      <c r="AG12" s="17">
        <v>280</v>
      </c>
      <c r="AH12" s="16">
        <v>686927876</v>
      </c>
      <c r="AI12" s="17">
        <v>214</v>
      </c>
      <c r="AJ12" s="16">
        <v>140588353</v>
      </c>
      <c r="AK12" s="17">
        <v>169</v>
      </c>
      <c r="AL12" s="16">
        <v>370943826</v>
      </c>
      <c r="AM12" s="17">
        <v>0</v>
      </c>
      <c r="AN12" s="17">
        <v>0</v>
      </c>
      <c r="AO12" s="17">
        <v>113</v>
      </c>
      <c r="AP12" s="16">
        <v>113761250</v>
      </c>
      <c r="AQ12" s="17">
        <v>91</v>
      </c>
      <c r="AR12" s="16">
        <v>203515500</v>
      </c>
      <c r="AS12" s="17">
        <v>90</v>
      </c>
      <c r="AT12" s="16">
        <v>319497253</v>
      </c>
      <c r="AU12" s="17">
        <v>854</v>
      </c>
      <c r="AV12" s="16">
        <v>323821132</v>
      </c>
      <c r="AW12" s="17">
        <v>0</v>
      </c>
      <c r="AX12" s="18">
        <v>0</v>
      </c>
      <c r="AY12" s="17">
        <v>2</v>
      </c>
      <c r="AZ12" s="50">
        <v>0</v>
      </c>
    </row>
    <row r="13" spans="1:52" ht="13.5" customHeight="1" x14ac:dyDescent="0.35">
      <c r="A13" s="4"/>
      <c r="B13" s="49" t="s">
        <v>20</v>
      </c>
      <c r="C13" s="17">
        <f t="shared" si="0"/>
        <v>4463</v>
      </c>
      <c r="D13" s="16">
        <f t="shared" si="0"/>
        <v>10560881106.01</v>
      </c>
      <c r="E13" s="17">
        <f t="shared" si="2"/>
        <v>113</v>
      </c>
      <c r="F13" s="16">
        <f t="shared" si="2"/>
        <v>121023659</v>
      </c>
      <c r="G13" s="17">
        <v>113</v>
      </c>
      <c r="H13" s="16">
        <v>121023659</v>
      </c>
      <c r="I13" s="17">
        <f t="shared" si="3"/>
        <v>531</v>
      </c>
      <c r="J13" s="16">
        <f t="shared" si="4"/>
        <v>2773031401.48</v>
      </c>
      <c r="K13" s="17">
        <v>16</v>
      </c>
      <c r="L13" s="16">
        <v>465877500</v>
      </c>
      <c r="M13" s="17">
        <v>112</v>
      </c>
      <c r="N13" s="16">
        <v>719802751</v>
      </c>
      <c r="O13" s="17">
        <v>48</v>
      </c>
      <c r="P13" s="16">
        <v>198639800.48000002</v>
      </c>
      <c r="Q13" s="17">
        <v>16</v>
      </c>
      <c r="R13" s="16">
        <v>26223750</v>
      </c>
      <c r="S13" s="17">
        <v>339</v>
      </c>
      <c r="T13" s="16">
        <v>1362487600</v>
      </c>
      <c r="U13" s="17">
        <f t="shared" si="6"/>
        <v>3819</v>
      </c>
      <c r="V13" s="16">
        <f t="shared" si="7"/>
        <v>7666826045.5299997</v>
      </c>
      <c r="W13" s="17">
        <v>1065</v>
      </c>
      <c r="X13" s="16">
        <v>1651243655</v>
      </c>
      <c r="Y13" s="17">
        <v>140</v>
      </c>
      <c r="Z13" s="16">
        <v>314479700</v>
      </c>
      <c r="AA13" s="17">
        <v>368</v>
      </c>
      <c r="AB13" s="16">
        <v>628288205.02999997</v>
      </c>
      <c r="AC13" s="17">
        <v>176</v>
      </c>
      <c r="AD13" s="16">
        <v>208106841.5</v>
      </c>
      <c r="AE13" s="17">
        <v>133</v>
      </c>
      <c r="AF13" s="16">
        <v>1356851142</v>
      </c>
      <c r="AG13" s="17">
        <v>261</v>
      </c>
      <c r="AH13" s="16">
        <v>1937895699</v>
      </c>
      <c r="AI13" s="17">
        <v>211</v>
      </c>
      <c r="AJ13" s="16">
        <v>204982488</v>
      </c>
      <c r="AK13" s="17">
        <v>171</v>
      </c>
      <c r="AL13" s="16">
        <v>345998640</v>
      </c>
      <c r="AM13" s="17">
        <v>2</v>
      </c>
      <c r="AN13" s="16">
        <v>6000000</v>
      </c>
      <c r="AO13" s="17">
        <v>181</v>
      </c>
      <c r="AP13" s="16">
        <v>104335000</v>
      </c>
      <c r="AQ13" s="17">
        <v>111</v>
      </c>
      <c r="AR13" s="16">
        <v>207939700</v>
      </c>
      <c r="AS13" s="17">
        <v>68</v>
      </c>
      <c r="AT13" s="16">
        <v>342529249</v>
      </c>
      <c r="AU13" s="17">
        <v>927</v>
      </c>
      <c r="AV13" s="16">
        <v>358075726</v>
      </c>
      <c r="AW13" s="17">
        <v>2</v>
      </c>
      <c r="AX13" s="16">
        <v>100000</v>
      </c>
      <c r="AY13" s="17">
        <v>3</v>
      </c>
      <c r="AZ13" s="50">
        <v>0</v>
      </c>
    </row>
    <row r="14" spans="1:52" ht="13.5" customHeight="1" x14ac:dyDescent="0.35">
      <c r="A14" s="4"/>
      <c r="B14" s="49" t="s">
        <v>21</v>
      </c>
      <c r="C14" s="17">
        <f t="shared" si="0"/>
        <v>5116</v>
      </c>
      <c r="D14" s="16">
        <f t="shared" si="0"/>
        <v>9845769684.2299995</v>
      </c>
      <c r="E14" s="17">
        <f t="shared" si="2"/>
        <v>121</v>
      </c>
      <c r="F14" s="16">
        <f t="shared" si="2"/>
        <v>194163250</v>
      </c>
      <c r="G14" s="17">
        <v>121</v>
      </c>
      <c r="H14" s="16">
        <v>194163250</v>
      </c>
      <c r="I14" s="17">
        <f t="shared" si="3"/>
        <v>575</v>
      </c>
      <c r="J14" s="16">
        <f t="shared" si="4"/>
        <v>2138290600</v>
      </c>
      <c r="K14" s="17">
        <v>12</v>
      </c>
      <c r="L14" s="16">
        <v>53375600</v>
      </c>
      <c r="M14" s="17">
        <v>147</v>
      </c>
      <c r="N14" s="16">
        <v>472135625</v>
      </c>
      <c r="O14" s="17">
        <v>50</v>
      </c>
      <c r="P14" s="16">
        <v>184919500</v>
      </c>
      <c r="Q14" s="17">
        <v>16</v>
      </c>
      <c r="R14" s="16">
        <v>10676500</v>
      </c>
      <c r="S14" s="17">
        <v>350</v>
      </c>
      <c r="T14" s="16">
        <v>1417183375</v>
      </c>
      <c r="U14" s="17">
        <f t="shared" si="6"/>
        <v>4420</v>
      </c>
      <c r="V14" s="16">
        <f t="shared" si="7"/>
        <v>7513315834.2299995</v>
      </c>
      <c r="W14" s="17">
        <v>1142</v>
      </c>
      <c r="X14" s="16">
        <v>1947210536.71</v>
      </c>
      <c r="Y14" s="17">
        <v>154</v>
      </c>
      <c r="Z14" s="16">
        <v>268571604</v>
      </c>
      <c r="AA14" s="17">
        <v>405</v>
      </c>
      <c r="AB14" s="16">
        <v>904202151</v>
      </c>
      <c r="AC14" s="17">
        <v>214</v>
      </c>
      <c r="AD14" s="16">
        <v>341804461</v>
      </c>
      <c r="AE14" s="17">
        <v>158</v>
      </c>
      <c r="AF14" s="16">
        <v>1146439717</v>
      </c>
      <c r="AG14" s="17">
        <v>311</v>
      </c>
      <c r="AH14" s="16">
        <v>892437450</v>
      </c>
      <c r="AI14" s="17">
        <v>243</v>
      </c>
      <c r="AJ14" s="16">
        <v>358032438</v>
      </c>
      <c r="AK14" s="17">
        <v>219</v>
      </c>
      <c r="AL14" s="16">
        <v>415884597</v>
      </c>
      <c r="AM14" s="17">
        <v>0</v>
      </c>
      <c r="AN14" s="17">
        <v>0</v>
      </c>
      <c r="AO14" s="17">
        <v>189</v>
      </c>
      <c r="AP14" s="16">
        <v>167564715.5</v>
      </c>
      <c r="AQ14" s="17">
        <v>123</v>
      </c>
      <c r="AR14" s="16">
        <v>223834035.01999998</v>
      </c>
      <c r="AS14" s="17">
        <v>102</v>
      </c>
      <c r="AT14" s="16">
        <v>254111450</v>
      </c>
      <c r="AU14" s="17">
        <v>1157</v>
      </c>
      <c r="AV14" s="16">
        <v>593222679</v>
      </c>
      <c r="AW14" s="17">
        <v>0</v>
      </c>
      <c r="AX14" s="18">
        <v>0</v>
      </c>
      <c r="AY14" s="17">
        <v>3</v>
      </c>
      <c r="AZ14" s="50">
        <v>0</v>
      </c>
    </row>
    <row r="15" spans="1:52" ht="13.5" customHeight="1" x14ac:dyDescent="0.35">
      <c r="A15" s="4"/>
      <c r="B15" s="49" t="s">
        <v>22</v>
      </c>
      <c r="C15" s="17">
        <f t="shared" si="0"/>
        <v>3800</v>
      </c>
      <c r="D15" s="16">
        <f t="shared" si="0"/>
        <v>8582302085.5</v>
      </c>
      <c r="E15" s="17">
        <f t="shared" si="2"/>
        <v>80</v>
      </c>
      <c r="F15" s="16">
        <f t="shared" si="2"/>
        <v>156263000</v>
      </c>
      <c r="G15" s="17">
        <v>80</v>
      </c>
      <c r="H15" s="16">
        <v>156263000</v>
      </c>
      <c r="I15" s="17">
        <f t="shared" si="3"/>
        <v>407</v>
      </c>
      <c r="J15" s="16">
        <f t="shared" si="4"/>
        <v>1844628040</v>
      </c>
      <c r="K15" s="17">
        <v>12</v>
      </c>
      <c r="L15" s="16">
        <v>100600000</v>
      </c>
      <c r="M15" s="17">
        <v>115</v>
      </c>
      <c r="N15" s="16">
        <v>270550000</v>
      </c>
      <c r="O15" s="17">
        <v>43</v>
      </c>
      <c r="P15" s="16">
        <v>639542500</v>
      </c>
      <c r="Q15" s="17">
        <v>15</v>
      </c>
      <c r="R15" s="16">
        <v>34350000</v>
      </c>
      <c r="S15" s="17">
        <v>222</v>
      </c>
      <c r="T15" s="16">
        <v>799585540</v>
      </c>
      <c r="U15" s="17">
        <f t="shared" si="6"/>
        <v>3313</v>
      </c>
      <c r="V15" s="16">
        <f t="shared" si="7"/>
        <v>6581411045.5</v>
      </c>
      <c r="W15" s="17">
        <v>770</v>
      </c>
      <c r="X15" s="16">
        <v>1433384765</v>
      </c>
      <c r="Y15" s="17">
        <v>91</v>
      </c>
      <c r="Z15" s="16">
        <v>223204250</v>
      </c>
      <c r="AA15" s="17">
        <v>308</v>
      </c>
      <c r="AB15" s="16">
        <v>529612500</v>
      </c>
      <c r="AC15" s="17">
        <v>153</v>
      </c>
      <c r="AD15" s="16">
        <v>172783750</v>
      </c>
      <c r="AE15" s="17">
        <v>129</v>
      </c>
      <c r="AF15" s="16">
        <v>891022295</v>
      </c>
      <c r="AG15" s="17">
        <v>205</v>
      </c>
      <c r="AH15" s="16">
        <v>812268851</v>
      </c>
      <c r="AI15" s="17">
        <v>175</v>
      </c>
      <c r="AJ15" s="16">
        <v>136239350</v>
      </c>
      <c r="AK15" s="17">
        <v>177</v>
      </c>
      <c r="AL15" s="16">
        <v>312673915</v>
      </c>
      <c r="AM15" s="17">
        <v>0</v>
      </c>
      <c r="AN15" s="17">
        <v>0</v>
      </c>
      <c r="AO15" s="17">
        <v>128</v>
      </c>
      <c r="AP15" s="16">
        <v>85126280</v>
      </c>
      <c r="AQ15" s="17">
        <v>112</v>
      </c>
      <c r="AR15" s="16">
        <v>706938937.5</v>
      </c>
      <c r="AS15" s="17">
        <v>92</v>
      </c>
      <c r="AT15" s="16">
        <v>182349950</v>
      </c>
      <c r="AU15" s="17">
        <v>972</v>
      </c>
      <c r="AV15" s="16">
        <v>1095804952</v>
      </c>
      <c r="AW15" s="17">
        <v>1</v>
      </c>
      <c r="AX15" s="16">
        <v>1250</v>
      </c>
      <c r="AY15" s="17">
        <v>0</v>
      </c>
      <c r="AZ15" s="50">
        <v>0</v>
      </c>
    </row>
    <row r="16" spans="1:52" ht="13.5" customHeight="1" x14ac:dyDescent="0.35">
      <c r="A16" s="4"/>
      <c r="B16" s="49" t="s">
        <v>23</v>
      </c>
      <c r="C16" s="17">
        <f t="shared" si="0"/>
        <v>3720</v>
      </c>
      <c r="D16" s="16">
        <f t="shared" si="0"/>
        <v>8589371671.8400002</v>
      </c>
      <c r="E16" s="17">
        <f t="shared" si="2"/>
        <v>76</v>
      </c>
      <c r="F16" s="16">
        <f t="shared" si="2"/>
        <v>129039105</v>
      </c>
      <c r="G16" s="17">
        <v>76</v>
      </c>
      <c r="H16" s="16">
        <v>129039105</v>
      </c>
      <c r="I16" s="17">
        <f t="shared" si="3"/>
        <v>446</v>
      </c>
      <c r="J16" s="16">
        <f t="shared" si="4"/>
        <v>1436309576.04</v>
      </c>
      <c r="K16" s="17">
        <v>13</v>
      </c>
      <c r="L16" s="16">
        <v>145610000.01999998</v>
      </c>
      <c r="M16" s="17">
        <v>122</v>
      </c>
      <c r="N16" s="16">
        <v>431121675</v>
      </c>
      <c r="O16" s="17">
        <v>53</v>
      </c>
      <c r="P16" s="16">
        <v>205967250</v>
      </c>
      <c r="Q16" s="17">
        <v>21</v>
      </c>
      <c r="R16" s="16">
        <v>28225000</v>
      </c>
      <c r="S16" s="17">
        <v>237</v>
      </c>
      <c r="T16" s="16">
        <v>625385651.01999998</v>
      </c>
      <c r="U16" s="17">
        <f t="shared" si="6"/>
        <v>3198</v>
      </c>
      <c r="V16" s="16">
        <f t="shared" si="7"/>
        <v>7024022990.8000002</v>
      </c>
      <c r="W16" s="17">
        <v>806</v>
      </c>
      <c r="X16" s="16">
        <v>1515753928</v>
      </c>
      <c r="Y16" s="17">
        <v>99</v>
      </c>
      <c r="Z16" s="16">
        <v>180126250</v>
      </c>
      <c r="AA16" s="17">
        <v>293</v>
      </c>
      <c r="AB16" s="16">
        <v>650310809</v>
      </c>
      <c r="AC16" s="17">
        <v>139</v>
      </c>
      <c r="AD16" s="16">
        <v>2051936537</v>
      </c>
      <c r="AE16" s="17">
        <v>130</v>
      </c>
      <c r="AF16" s="16">
        <v>842657669</v>
      </c>
      <c r="AG16" s="17">
        <v>213</v>
      </c>
      <c r="AH16" s="16">
        <v>557195480</v>
      </c>
      <c r="AI16" s="17">
        <v>177</v>
      </c>
      <c r="AJ16" s="16">
        <v>304100241</v>
      </c>
      <c r="AK16" s="17">
        <v>155</v>
      </c>
      <c r="AL16" s="16">
        <v>263628975</v>
      </c>
      <c r="AM16" s="17">
        <v>0</v>
      </c>
      <c r="AN16" s="17">
        <v>0</v>
      </c>
      <c r="AO16" s="17">
        <v>158</v>
      </c>
      <c r="AP16" s="16">
        <v>104040998.8</v>
      </c>
      <c r="AQ16" s="17">
        <v>109</v>
      </c>
      <c r="AR16" s="16">
        <v>144574975</v>
      </c>
      <c r="AS16" s="17">
        <v>60</v>
      </c>
      <c r="AT16" s="16">
        <v>111285425</v>
      </c>
      <c r="AU16" s="17">
        <v>857</v>
      </c>
      <c r="AV16" s="16">
        <v>298411703</v>
      </c>
      <c r="AW16" s="17">
        <v>0</v>
      </c>
      <c r="AX16" s="18">
        <v>0</v>
      </c>
      <c r="AY16" s="17">
        <v>2</v>
      </c>
      <c r="AZ16" s="50">
        <v>0</v>
      </c>
    </row>
    <row r="17" spans="1:52" ht="13.5" customHeight="1" x14ac:dyDescent="0.35">
      <c r="A17" s="4"/>
      <c r="B17" s="49" t="s">
        <v>24</v>
      </c>
      <c r="C17" s="17">
        <f t="shared" si="0"/>
        <v>3954</v>
      </c>
      <c r="D17" s="16">
        <f t="shared" si="0"/>
        <v>8459471998.9700003</v>
      </c>
      <c r="E17" s="17">
        <f t="shared" si="2"/>
        <v>83</v>
      </c>
      <c r="F17" s="16">
        <f t="shared" si="2"/>
        <v>85658300</v>
      </c>
      <c r="G17" s="17">
        <v>83</v>
      </c>
      <c r="H17" s="16">
        <v>85658300</v>
      </c>
      <c r="I17" s="17">
        <f t="shared" si="3"/>
        <v>444</v>
      </c>
      <c r="J17" s="16">
        <f t="shared" si="4"/>
        <v>1841654560</v>
      </c>
      <c r="K17" s="17">
        <v>7</v>
      </c>
      <c r="L17" s="16">
        <v>26500000</v>
      </c>
      <c r="M17" s="17">
        <v>111</v>
      </c>
      <c r="N17" s="16">
        <v>417512017</v>
      </c>
      <c r="O17" s="17">
        <v>70</v>
      </c>
      <c r="P17" s="16">
        <v>568087003</v>
      </c>
      <c r="Q17" s="17">
        <v>9</v>
      </c>
      <c r="R17" s="16">
        <v>42864040</v>
      </c>
      <c r="S17" s="17">
        <v>247</v>
      </c>
      <c r="T17" s="16">
        <v>786691500</v>
      </c>
      <c r="U17" s="17">
        <f t="shared" si="6"/>
        <v>3427</v>
      </c>
      <c r="V17" s="16">
        <f t="shared" si="7"/>
        <v>6532159138.9700003</v>
      </c>
      <c r="W17" s="17">
        <v>844</v>
      </c>
      <c r="X17" s="16">
        <v>1663995020</v>
      </c>
      <c r="Y17" s="17">
        <v>92</v>
      </c>
      <c r="Z17" s="16">
        <v>169781480</v>
      </c>
      <c r="AA17" s="17">
        <v>287</v>
      </c>
      <c r="AB17" s="16">
        <v>638503755</v>
      </c>
      <c r="AC17" s="17">
        <v>175</v>
      </c>
      <c r="AD17" s="16">
        <v>538728953</v>
      </c>
      <c r="AE17" s="17">
        <v>147</v>
      </c>
      <c r="AF17" s="16">
        <v>1289972175</v>
      </c>
      <c r="AG17" s="17">
        <v>221</v>
      </c>
      <c r="AH17" s="16">
        <v>566425843.67000008</v>
      </c>
      <c r="AI17" s="17">
        <v>195</v>
      </c>
      <c r="AJ17" s="16">
        <v>304698569.80000001</v>
      </c>
      <c r="AK17" s="17">
        <v>144</v>
      </c>
      <c r="AL17" s="16">
        <v>314851598.5</v>
      </c>
      <c r="AM17" s="17">
        <v>0</v>
      </c>
      <c r="AN17" s="17">
        <v>0</v>
      </c>
      <c r="AO17" s="17">
        <v>151</v>
      </c>
      <c r="AP17" s="16">
        <v>128443125</v>
      </c>
      <c r="AQ17" s="17">
        <v>117</v>
      </c>
      <c r="AR17" s="16">
        <v>333031000</v>
      </c>
      <c r="AS17" s="17">
        <v>69</v>
      </c>
      <c r="AT17" s="16">
        <v>239702718</v>
      </c>
      <c r="AU17" s="17">
        <v>983</v>
      </c>
      <c r="AV17" s="16">
        <v>343999901</v>
      </c>
      <c r="AW17" s="17">
        <v>1</v>
      </c>
      <c r="AX17" s="16">
        <v>25000</v>
      </c>
      <c r="AY17" s="17">
        <v>1</v>
      </c>
      <c r="AZ17" s="50">
        <v>0</v>
      </c>
    </row>
    <row r="18" spans="1:52" ht="13.5" customHeight="1" x14ac:dyDescent="0.35">
      <c r="A18" s="4"/>
      <c r="B18" s="49" t="s">
        <v>25</v>
      </c>
      <c r="C18" s="17">
        <f t="shared" si="0"/>
        <v>4528</v>
      </c>
      <c r="D18" s="16">
        <f t="shared" si="0"/>
        <v>11139806654</v>
      </c>
      <c r="E18" s="17">
        <f t="shared" si="2"/>
        <v>67</v>
      </c>
      <c r="F18" s="16">
        <f t="shared" si="2"/>
        <v>175667783</v>
      </c>
      <c r="G18" s="17">
        <v>67</v>
      </c>
      <c r="H18" s="16">
        <v>175667783</v>
      </c>
      <c r="I18" s="17">
        <f t="shared" si="3"/>
        <v>506</v>
      </c>
      <c r="J18" s="16">
        <f t="shared" si="4"/>
        <v>3361857513</v>
      </c>
      <c r="K18" s="17">
        <v>8</v>
      </c>
      <c r="L18" s="16">
        <v>266550000</v>
      </c>
      <c r="M18" s="17">
        <v>111</v>
      </c>
      <c r="N18" s="16">
        <v>1548266380</v>
      </c>
      <c r="O18" s="17">
        <v>48</v>
      </c>
      <c r="P18" s="16">
        <v>163090008</v>
      </c>
      <c r="Q18" s="17">
        <v>17</v>
      </c>
      <c r="R18" s="16">
        <v>109168750</v>
      </c>
      <c r="S18" s="17">
        <v>322</v>
      </c>
      <c r="T18" s="16">
        <v>1274782375</v>
      </c>
      <c r="U18" s="17">
        <f t="shared" si="6"/>
        <v>3955</v>
      </c>
      <c r="V18" s="16">
        <f t="shared" si="7"/>
        <v>7602281358</v>
      </c>
      <c r="W18" s="17">
        <v>918</v>
      </c>
      <c r="X18" s="16">
        <v>1965538987</v>
      </c>
      <c r="Y18" s="17">
        <v>131</v>
      </c>
      <c r="Z18" s="16">
        <v>307908842</v>
      </c>
      <c r="AA18" s="17">
        <v>331</v>
      </c>
      <c r="AB18" s="16">
        <v>522705908</v>
      </c>
      <c r="AC18" s="17">
        <v>245</v>
      </c>
      <c r="AD18" s="16">
        <v>310087090</v>
      </c>
      <c r="AE18" s="17">
        <v>161</v>
      </c>
      <c r="AF18" s="16">
        <v>1805401839</v>
      </c>
      <c r="AG18" s="17">
        <v>239</v>
      </c>
      <c r="AH18" s="16">
        <v>851389926</v>
      </c>
      <c r="AI18" s="17">
        <v>226</v>
      </c>
      <c r="AJ18" s="16">
        <v>318833799</v>
      </c>
      <c r="AK18" s="17">
        <v>165</v>
      </c>
      <c r="AL18" s="16">
        <v>386700475</v>
      </c>
      <c r="AM18" s="17">
        <v>1</v>
      </c>
      <c r="AN18" s="17">
        <v>0</v>
      </c>
      <c r="AO18" s="17">
        <v>199</v>
      </c>
      <c r="AP18" s="16">
        <v>211587100</v>
      </c>
      <c r="AQ18" s="17">
        <v>145</v>
      </c>
      <c r="AR18" s="16">
        <v>240551754</v>
      </c>
      <c r="AS18" s="17">
        <v>69</v>
      </c>
      <c r="AT18" s="16">
        <v>474987313</v>
      </c>
      <c r="AU18" s="17">
        <v>1120</v>
      </c>
      <c r="AV18" s="16">
        <v>205588325</v>
      </c>
      <c r="AW18" s="17">
        <v>1</v>
      </c>
      <c r="AX18" s="16">
        <v>1000000</v>
      </c>
      <c r="AY18" s="17">
        <v>4</v>
      </c>
      <c r="AZ18" s="50">
        <v>0</v>
      </c>
    </row>
    <row r="19" spans="1:52" ht="13.5" customHeight="1" x14ac:dyDescent="0.35">
      <c r="A19" s="4"/>
      <c r="B19" s="49" t="s">
        <v>26</v>
      </c>
      <c r="C19" s="17">
        <f t="shared" si="0"/>
        <v>4463</v>
      </c>
      <c r="D19" s="16">
        <f t="shared" si="0"/>
        <v>15076220692</v>
      </c>
      <c r="E19" s="17">
        <f t="shared" si="2"/>
        <v>111</v>
      </c>
      <c r="F19" s="16">
        <f t="shared" si="2"/>
        <v>344452910</v>
      </c>
      <c r="G19" s="17">
        <v>111</v>
      </c>
      <c r="H19" s="16">
        <v>344452910</v>
      </c>
      <c r="I19" s="17">
        <f t="shared" si="3"/>
        <v>449</v>
      </c>
      <c r="J19" s="16">
        <f t="shared" si="4"/>
        <v>2252539530</v>
      </c>
      <c r="K19" s="17">
        <v>9</v>
      </c>
      <c r="L19" s="16">
        <v>64625000</v>
      </c>
      <c r="M19" s="17">
        <v>92</v>
      </c>
      <c r="N19" s="16">
        <v>845020150</v>
      </c>
      <c r="O19" s="17">
        <v>50</v>
      </c>
      <c r="P19" s="16">
        <v>212437500</v>
      </c>
      <c r="Q19" s="17">
        <v>12</v>
      </c>
      <c r="R19" s="16">
        <v>23375000</v>
      </c>
      <c r="S19" s="17">
        <v>286</v>
      </c>
      <c r="T19" s="16">
        <v>1107081880</v>
      </c>
      <c r="U19" s="17">
        <f t="shared" si="6"/>
        <v>3903</v>
      </c>
      <c r="V19" s="16">
        <f t="shared" si="7"/>
        <v>12479228252</v>
      </c>
      <c r="W19" s="17">
        <v>978</v>
      </c>
      <c r="X19" s="16">
        <v>2750380959</v>
      </c>
      <c r="Y19" s="17">
        <v>120</v>
      </c>
      <c r="Z19" s="16">
        <v>261225000</v>
      </c>
      <c r="AA19" s="17">
        <v>322</v>
      </c>
      <c r="AB19" s="16">
        <v>955186424</v>
      </c>
      <c r="AC19" s="17">
        <v>200</v>
      </c>
      <c r="AD19" s="16">
        <v>280635163</v>
      </c>
      <c r="AE19" s="17">
        <v>168</v>
      </c>
      <c r="AF19" s="16">
        <v>5636090765</v>
      </c>
      <c r="AG19" s="17">
        <v>245</v>
      </c>
      <c r="AH19" s="16">
        <v>997452951</v>
      </c>
      <c r="AI19" s="17">
        <v>203</v>
      </c>
      <c r="AJ19" s="16">
        <v>248604913</v>
      </c>
      <c r="AK19" s="17">
        <v>185</v>
      </c>
      <c r="AL19" s="16">
        <v>410387375</v>
      </c>
      <c r="AM19" s="17">
        <v>1</v>
      </c>
      <c r="AN19" s="16">
        <v>5000000</v>
      </c>
      <c r="AO19" s="17">
        <v>179</v>
      </c>
      <c r="AP19" s="16">
        <v>142746500</v>
      </c>
      <c r="AQ19" s="17">
        <v>126</v>
      </c>
      <c r="AR19" s="16">
        <v>399909376</v>
      </c>
      <c r="AS19" s="17">
        <v>71</v>
      </c>
      <c r="AT19" s="16">
        <v>170311250</v>
      </c>
      <c r="AU19" s="17">
        <v>1102</v>
      </c>
      <c r="AV19" s="16">
        <v>221297576</v>
      </c>
      <c r="AW19" s="17">
        <v>0</v>
      </c>
      <c r="AX19" s="51">
        <v>0</v>
      </c>
      <c r="AY19" s="17">
        <v>3</v>
      </c>
      <c r="AZ19" s="50">
        <v>0</v>
      </c>
    </row>
    <row r="20" spans="1:52" ht="13.5" customHeight="1" x14ac:dyDescent="0.35">
      <c r="A20" s="4"/>
      <c r="B20" s="49" t="s">
        <v>27</v>
      </c>
      <c r="C20" s="17">
        <f t="shared" si="0"/>
        <v>4736</v>
      </c>
      <c r="D20" s="16">
        <f t="shared" si="0"/>
        <v>10016577300.85</v>
      </c>
      <c r="E20" s="17">
        <f t="shared" si="2"/>
        <v>117</v>
      </c>
      <c r="F20" s="16">
        <f t="shared" si="2"/>
        <v>192747800</v>
      </c>
      <c r="G20" s="17">
        <v>117</v>
      </c>
      <c r="H20" s="16">
        <v>192747800</v>
      </c>
      <c r="I20" s="17">
        <f t="shared" si="3"/>
        <v>500</v>
      </c>
      <c r="J20" s="16">
        <f t="shared" si="4"/>
        <v>2475403163</v>
      </c>
      <c r="K20" s="17">
        <v>9</v>
      </c>
      <c r="L20" s="16">
        <v>206312500</v>
      </c>
      <c r="M20" s="17">
        <v>126</v>
      </c>
      <c r="N20" s="16">
        <v>594794260</v>
      </c>
      <c r="O20" s="17">
        <v>54</v>
      </c>
      <c r="P20" s="16">
        <v>315462650</v>
      </c>
      <c r="Q20" s="17">
        <v>20</v>
      </c>
      <c r="R20" s="16">
        <v>46292500</v>
      </c>
      <c r="S20" s="17">
        <v>291</v>
      </c>
      <c r="T20" s="16">
        <v>1312541253</v>
      </c>
      <c r="U20" s="17">
        <f t="shared" si="6"/>
        <v>4119</v>
      </c>
      <c r="V20" s="16">
        <f t="shared" si="7"/>
        <v>7348426337.8500004</v>
      </c>
      <c r="W20" s="17">
        <v>1015</v>
      </c>
      <c r="X20" s="16">
        <v>2406754827</v>
      </c>
      <c r="Y20" s="17">
        <v>112</v>
      </c>
      <c r="Z20" s="16">
        <v>216397625</v>
      </c>
      <c r="AA20" s="17">
        <v>421</v>
      </c>
      <c r="AB20" s="16">
        <v>1036758701</v>
      </c>
      <c r="AC20" s="17">
        <v>202</v>
      </c>
      <c r="AD20" s="16">
        <v>325817209</v>
      </c>
      <c r="AE20" s="17">
        <v>197</v>
      </c>
      <c r="AF20" s="16">
        <v>785003936.03999996</v>
      </c>
      <c r="AG20" s="17">
        <v>265</v>
      </c>
      <c r="AH20" s="16">
        <v>712352928</v>
      </c>
      <c r="AI20" s="17">
        <v>203</v>
      </c>
      <c r="AJ20" s="16">
        <v>213264036</v>
      </c>
      <c r="AK20" s="17">
        <v>180</v>
      </c>
      <c r="AL20" s="16">
        <v>469174484</v>
      </c>
      <c r="AM20" s="17">
        <v>0</v>
      </c>
      <c r="AN20" s="17">
        <v>0</v>
      </c>
      <c r="AO20" s="17">
        <v>144</v>
      </c>
      <c r="AP20" s="16">
        <v>84502500</v>
      </c>
      <c r="AQ20" s="17">
        <v>145</v>
      </c>
      <c r="AR20" s="16">
        <v>402975772.81</v>
      </c>
      <c r="AS20" s="17">
        <v>91</v>
      </c>
      <c r="AT20" s="16">
        <v>230382161</v>
      </c>
      <c r="AU20" s="17">
        <v>1143</v>
      </c>
      <c r="AV20" s="16">
        <v>465042158</v>
      </c>
      <c r="AW20" s="17">
        <v>1</v>
      </c>
      <c r="AX20" s="18">
        <v>0</v>
      </c>
      <c r="AY20" s="17">
        <v>0</v>
      </c>
      <c r="AZ20" s="50">
        <v>0</v>
      </c>
    </row>
    <row r="21" spans="1:52" ht="13.5" customHeight="1" x14ac:dyDescent="0.35">
      <c r="A21" s="4"/>
      <c r="B21" s="49" t="s">
        <v>28</v>
      </c>
      <c r="C21" s="17">
        <f t="shared" si="0"/>
        <v>4306</v>
      </c>
      <c r="D21" s="16">
        <f t="shared" si="0"/>
        <v>8189031201</v>
      </c>
      <c r="E21" s="17">
        <f t="shared" si="2"/>
        <v>126</v>
      </c>
      <c r="F21" s="16">
        <f t="shared" si="2"/>
        <v>278236250</v>
      </c>
      <c r="G21" s="17">
        <v>126</v>
      </c>
      <c r="H21" s="16">
        <v>278236250</v>
      </c>
      <c r="I21" s="17">
        <f t="shared" si="3"/>
        <v>403</v>
      </c>
      <c r="J21" s="16">
        <f t="shared" si="4"/>
        <v>1599365402</v>
      </c>
      <c r="K21" s="17">
        <v>10</v>
      </c>
      <c r="L21" s="16">
        <v>108937500</v>
      </c>
      <c r="M21" s="17">
        <v>101</v>
      </c>
      <c r="N21" s="16">
        <v>510226650</v>
      </c>
      <c r="O21" s="17">
        <v>46</v>
      </c>
      <c r="P21" s="16">
        <v>154624502</v>
      </c>
      <c r="Q21" s="17">
        <v>12</v>
      </c>
      <c r="R21" s="16">
        <v>7113750</v>
      </c>
      <c r="S21" s="17">
        <v>234</v>
      </c>
      <c r="T21" s="16">
        <v>818463000</v>
      </c>
      <c r="U21" s="17">
        <f t="shared" si="6"/>
        <v>3777</v>
      </c>
      <c r="V21" s="16">
        <f t="shared" si="7"/>
        <v>6311429549</v>
      </c>
      <c r="W21" s="17">
        <v>899</v>
      </c>
      <c r="X21" s="16">
        <v>1891429559</v>
      </c>
      <c r="Y21" s="17">
        <v>107</v>
      </c>
      <c r="Z21" s="16">
        <v>242829062</v>
      </c>
      <c r="AA21" s="17">
        <v>288</v>
      </c>
      <c r="AB21" s="16">
        <v>443975400</v>
      </c>
      <c r="AC21" s="17">
        <v>211</v>
      </c>
      <c r="AD21" s="16">
        <v>305602378</v>
      </c>
      <c r="AE21" s="17">
        <v>168</v>
      </c>
      <c r="AF21" s="16">
        <v>752279997</v>
      </c>
      <c r="AG21" s="17">
        <v>247</v>
      </c>
      <c r="AH21" s="16">
        <v>791285220</v>
      </c>
      <c r="AI21" s="17">
        <v>183</v>
      </c>
      <c r="AJ21" s="16">
        <v>230742638</v>
      </c>
      <c r="AK21" s="17">
        <v>190</v>
      </c>
      <c r="AL21" s="16">
        <v>530378078</v>
      </c>
      <c r="AM21" s="17">
        <v>0</v>
      </c>
      <c r="AN21" s="17">
        <v>0</v>
      </c>
      <c r="AO21" s="17">
        <v>167</v>
      </c>
      <c r="AP21" s="16">
        <v>125135000</v>
      </c>
      <c r="AQ21" s="17">
        <v>125</v>
      </c>
      <c r="AR21" s="16">
        <v>325257277</v>
      </c>
      <c r="AS21" s="17">
        <v>87</v>
      </c>
      <c r="AT21" s="16">
        <v>240880000</v>
      </c>
      <c r="AU21" s="17">
        <v>1102</v>
      </c>
      <c r="AV21" s="16">
        <v>426634940</v>
      </c>
      <c r="AW21" s="17">
        <v>1</v>
      </c>
      <c r="AX21" s="16">
        <v>5000000</v>
      </c>
      <c r="AY21" s="17">
        <v>2</v>
      </c>
      <c r="AZ21" s="50">
        <v>0</v>
      </c>
    </row>
    <row r="22" spans="1:52" ht="13.5" customHeight="1" x14ac:dyDescent="0.35">
      <c r="A22" s="4"/>
      <c r="B22" s="49" t="s">
        <v>29</v>
      </c>
      <c r="C22" s="17">
        <f t="shared" si="0"/>
        <v>3208</v>
      </c>
      <c r="D22" s="16">
        <f t="shared" si="0"/>
        <v>8620921659.9899998</v>
      </c>
      <c r="E22" s="17">
        <f t="shared" si="2"/>
        <v>68</v>
      </c>
      <c r="F22" s="16">
        <f t="shared" si="2"/>
        <v>184458378</v>
      </c>
      <c r="G22" s="17">
        <v>68</v>
      </c>
      <c r="H22" s="16">
        <v>184458378</v>
      </c>
      <c r="I22" s="17">
        <f t="shared" si="3"/>
        <v>326</v>
      </c>
      <c r="J22" s="16">
        <f t="shared" si="4"/>
        <v>1733048250</v>
      </c>
      <c r="K22" s="17">
        <v>7</v>
      </c>
      <c r="L22" s="16">
        <v>130000000</v>
      </c>
      <c r="M22" s="17">
        <v>79</v>
      </c>
      <c r="N22" s="16">
        <v>342261750</v>
      </c>
      <c r="O22" s="17">
        <v>51</v>
      </c>
      <c r="P22" s="16">
        <v>494558000</v>
      </c>
      <c r="Q22" s="17">
        <v>11</v>
      </c>
      <c r="R22" s="16">
        <v>14368750</v>
      </c>
      <c r="S22" s="17">
        <v>178</v>
      </c>
      <c r="T22" s="16">
        <v>751859750</v>
      </c>
      <c r="U22" s="17">
        <f t="shared" si="6"/>
        <v>2814</v>
      </c>
      <c r="V22" s="16">
        <f t="shared" si="7"/>
        <v>6703415031.9899998</v>
      </c>
      <c r="W22" s="17">
        <v>687</v>
      </c>
      <c r="X22" s="16">
        <v>1394453643.5</v>
      </c>
      <c r="Y22" s="17">
        <v>96</v>
      </c>
      <c r="Z22" s="16">
        <v>632304351</v>
      </c>
      <c r="AA22" s="17">
        <v>210</v>
      </c>
      <c r="AB22" s="16">
        <v>569714183.5</v>
      </c>
      <c r="AC22" s="17">
        <v>163</v>
      </c>
      <c r="AD22" s="16">
        <v>286089573</v>
      </c>
      <c r="AE22" s="17">
        <v>146</v>
      </c>
      <c r="AF22" s="16">
        <v>1223857264</v>
      </c>
      <c r="AG22" s="17">
        <v>174</v>
      </c>
      <c r="AH22" s="16">
        <v>1419648603</v>
      </c>
      <c r="AI22" s="17">
        <v>151</v>
      </c>
      <c r="AJ22" s="16">
        <v>232860862</v>
      </c>
      <c r="AK22" s="17">
        <v>134</v>
      </c>
      <c r="AL22" s="16">
        <v>291322883</v>
      </c>
      <c r="AM22" s="17">
        <v>1</v>
      </c>
      <c r="AN22" s="16">
        <v>5000000</v>
      </c>
      <c r="AO22" s="17">
        <v>151</v>
      </c>
      <c r="AP22" s="16">
        <v>72887500</v>
      </c>
      <c r="AQ22" s="17">
        <v>90</v>
      </c>
      <c r="AR22" s="16">
        <v>204316650.99000001</v>
      </c>
      <c r="AS22" s="17">
        <v>61</v>
      </c>
      <c r="AT22" s="16">
        <v>158757018</v>
      </c>
      <c r="AU22" s="17">
        <v>747</v>
      </c>
      <c r="AV22" s="16">
        <v>212102500</v>
      </c>
      <c r="AW22" s="17">
        <v>2</v>
      </c>
      <c r="AX22" s="18">
        <v>0</v>
      </c>
      <c r="AY22" s="17">
        <v>1</v>
      </c>
      <c r="AZ22" s="52">
        <v>100000</v>
      </c>
    </row>
    <row r="23" spans="1:52" ht="13.5" customHeight="1" x14ac:dyDescent="0.35">
      <c r="A23" s="4"/>
      <c r="B23" s="49" t="s">
        <v>30</v>
      </c>
      <c r="C23" s="17">
        <f t="shared" si="0"/>
        <v>2743</v>
      </c>
      <c r="D23" s="16">
        <f t="shared" si="0"/>
        <v>7949663973.8400002</v>
      </c>
      <c r="E23" s="17">
        <f t="shared" si="2"/>
        <v>71</v>
      </c>
      <c r="F23" s="16">
        <f t="shared" si="2"/>
        <v>172074800.09999999</v>
      </c>
      <c r="G23" s="17">
        <v>71</v>
      </c>
      <c r="H23" s="16">
        <v>172074800.09999999</v>
      </c>
      <c r="I23" s="17">
        <f t="shared" si="3"/>
        <v>259</v>
      </c>
      <c r="J23" s="16">
        <f t="shared" si="4"/>
        <v>1293379105</v>
      </c>
      <c r="K23" s="17">
        <v>3</v>
      </c>
      <c r="L23" s="16">
        <v>25500000</v>
      </c>
      <c r="M23" s="17">
        <v>65</v>
      </c>
      <c r="N23" s="16">
        <v>330821100</v>
      </c>
      <c r="O23" s="17">
        <v>40</v>
      </c>
      <c r="P23" s="16">
        <v>171246255</v>
      </c>
      <c r="Q23" s="17">
        <v>10</v>
      </c>
      <c r="R23" s="16">
        <v>34685000</v>
      </c>
      <c r="S23" s="17">
        <v>141</v>
      </c>
      <c r="T23" s="16">
        <v>731126750</v>
      </c>
      <c r="U23" s="17">
        <f t="shared" si="6"/>
        <v>2413</v>
      </c>
      <c r="V23" s="16">
        <f t="shared" si="7"/>
        <v>6484210068.7399998</v>
      </c>
      <c r="W23" s="17">
        <v>613</v>
      </c>
      <c r="X23" s="16">
        <v>1657030367.5999999</v>
      </c>
      <c r="Y23" s="17">
        <v>94</v>
      </c>
      <c r="Z23" s="16">
        <v>1139603750</v>
      </c>
      <c r="AA23" s="17">
        <v>211</v>
      </c>
      <c r="AB23" s="16">
        <v>677654411</v>
      </c>
      <c r="AC23" s="17">
        <v>126</v>
      </c>
      <c r="AD23" s="16">
        <v>230703343.07999998</v>
      </c>
      <c r="AE23" s="17">
        <v>129</v>
      </c>
      <c r="AF23" s="16">
        <v>1164936790.0599999</v>
      </c>
      <c r="AG23" s="17">
        <v>144</v>
      </c>
      <c r="AH23" s="16">
        <v>586890428</v>
      </c>
      <c r="AI23" s="17">
        <v>127</v>
      </c>
      <c r="AJ23" s="16">
        <v>119130052</v>
      </c>
      <c r="AK23" s="17">
        <v>100</v>
      </c>
      <c r="AL23" s="16">
        <v>219498542</v>
      </c>
      <c r="AM23" s="17">
        <v>0</v>
      </c>
      <c r="AN23" s="18">
        <v>0</v>
      </c>
      <c r="AO23" s="17">
        <v>113</v>
      </c>
      <c r="AP23" s="16">
        <v>65731250</v>
      </c>
      <c r="AQ23" s="17">
        <v>52</v>
      </c>
      <c r="AR23" s="16">
        <v>277738260</v>
      </c>
      <c r="AS23" s="17">
        <v>45</v>
      </c>
      <c r="AT23" s="16">
        <v>152088375</v>
      </c>
      <c r="AU23" s="17">
        <v>658</v>
      </c>
      <c r="AV23" s="16">
        <v>193204500</v>
      </c>
      <c r="AW23" s="17">
        <v>0</v>
      </c>
      <c r="AX23" s="18">
        <v>0</v>
      </c>
      <c r="AY23" s="17">
        <v>1</v>
      </c>
      <c r="AZ23" s="19">
        <v>0</v>
      </c>
    </row>
    <row r="24" spans="1:52" ht="13.5" customHeight="1" x14ac:dyDescent="0.35">
      <c r="A24" s="40"/>
      <c r="B24" s="53">
        <v>2026</v>
      </c>
      <c r="C24" s="23">
        <f t="shared" si="0"/>
        <v>25590</v>
      </c>
      <c r="D24" s="22">
        <f t="shared" si="0"/>
        <v>61578928216.419998</v>
      </c>
      <c r="E24" s="54">
        <f t="shared" si="2"/>
        <v>532</v>
      </c>
      <c r="F24" s="55">
        <f t="shared" si="2"/>
        <v>1233395625</v>
      </c>
      <c r="G24" s="56">
        <f>SUM(G25:G30)</f>
        <v>532</v>
      </c>
      <c r="H24" s="55">
        <f>SUM(H25:H30)</f>
        <v>1233395625</v>
      </c>
      <c r="I24" s="54">
        <f t="shared" si="3"/>
        <v>2724</v>
      </c>
      <c r="J24" s="55">
        <f t="shared" si="4"/>
        <v>12937166578.5</v>
      </c>
      <c r="K24" s="56">
        <f t="shared" ref="K24:T24" si="9">SUM(K25:K30)</f>
        <v>80</v>
      </c>
      <c r="L24" s="55">
        <f t="shared" si="9"/>
        <v>970278503</v>
      </c>
      <c r="M24" s="56">
        <f t="shared" si="9"/>
        <v>664</v>
      </c>
      <c r="N24" s="55">
        <f t="shared" si="9"/>
        <v>3199806082</v>
      </c>
      <c r="O24" s="56">
        <f t="shared" si="9"/>
        <v>417</v>
      </c>
      <c r="P24" s="55">
        <f t="shared" si="9"/>
        <v>2138336780</v>
      </c>
      <c r="Q24" s="56">
        <f t="shared" si="9"/>
        <v>110</v>
      </c>
      <c r="R24" s="55">
        <f t="shared" si="9"/>
        <v>393755564.5</v>
      </c>
      <c r="S24" s="56">
        <f t="shared" si="9"/>
        <v>1453</v>
      </c>
      <c r="T24" s="55">
        <f t="shared" si="9"/>
        <v>6234989649</v>
      </c>
      <c r="U24" s="57">
        <f t="shared" si="6"/>
        <v>22334</v>
      </c>
      <c r="V24" s="22">
        <f t="shared" si="7"/>
        <v>47408366012.919998</v>
      </c>
      <c r="W24" s="56">
        <f t="shared" ref="W24:AZ24" si="10">SUM(W25:W30)</f>
        <v>5707</v>
      </c>
      <c r="X24" s="55">
        <f t="shared" si="10"/>
        <v>12089449886.5</v>
      </c>
      <c r="Y24" s="56">
        <f t="shared" si="10"/>
        <v>786</v>
      </c>
      <c r="Z24" s="55">
        <f t="shared" si="10"/>
        <v>2412851554</v>
      </c>
      <c r="AA24" s="56">
        <f t="shared" si="10"/>
        <v>1960</v>
      </c>
      <c r="AB24" s="55">
        <f t="shared" si="10"/>
        <v>4127849166.8899999</v>
      </c>
      <c r="AC24" s="56">
        <f t="shared" si="10"/>
        <v>1536</v>
      </c>
      <c r="AD24" s="55">
        <f t="shared" si="10"/>
        <v>2255612073</v>
      </c>
      <c r="AE24" s="56">
        <f t="shared" si="10"/>
        <v>1068</v>
      </c>
      <c r="AF24" s="55">
        <f t="shared" si="10"/>
        <v>6790903010.0299997</v>
      </c>
      <c r="AG24" s="56">
        <f t="shared" si="10"/>
        <v>1447</v>
      </c>
      <c r="AH24" s="55">
        <f t="shared" si="10"/>
        <v>7219542040</v>
      </c>
      <c r="AI24" s="56">
        <f t="shared" si="10"/>
        <v>1428</v>
      </c>
      <c r="AJ24" s="55">
        <f t="shared" si="10"/>
        <v>1991910558</v>
      </c>
      <c r="AK24" s="56">
        <f t="shared" si="10"/>
        <v>1031</v>
      </c>
      <c r="AL24" s="55">
        <f t="shared" si="10"/>
        <v>2418009054</v>
      </c>
      <c r="AM24" s="54">
        <f t="shared" si="10"/>
        <v>1</v>
      </c>
      <c r="AN24" s="55">
        <f t="shared" si="10"/>
        <v>1000000</v>
      </c>
      <c r="AO24" s="56">
        <f t="shared" si="10"/>
        <v>819</v>
      </c>
      <c r="AP24" s="55">
        <f t="shared" si="10"/>
        <v>688292708</v>
      </c>
      <c r="AQ24" s="56">
        <f t="shared" si="10"/>
        <v>792</v>
      </c>
      <c r="AR24" s="55">
        <f t="shared" si="10"/>
        <v>2760131903</v>
      </c>
      <c r="AS24" s="56">
        <f t="shared" si="10"/>
        <v>662</v>
      </c>
      <c r="AT24" s="55">
        <f t="shared" si="10"/>
        <v>3138154896</v>
      </c>
      <c r="AU24" s="56">
        <f t="shared" si="10"/>
        <v>5085</v>
      </c>
      <c r="AV24" s="55">
        <f t="shared" si="10"/>
        <v>1508629163.5</v>
      </c>
      <c r="AW24" s="56">
        <f t="shared" si="10"/>
        <v>3</v>
      </c>
      <c r="AX24" s="55">
        <f t="shared" si="10"/>
        <v>6030000</v>
      </c>
      <c r="AY24" s="56">
        <f t="shared" si="10"/>
        <v>9</v>
      </c>
      <c r="AZ24" s="58">
        <f t="shared" si="10"/>
        <v>0</v>
      </c>
    </row>
    <row r="25" spans="1:52" ht="13.5" customHeight="1" x14ac:dyDescent="0.35">
      <c r="A25" s="4"/>
      <c r="B25" s="49" t="s">
        <v>19</v>
      </c>
      <c r="C25" s="17">
        <f t="shared" si="0"/>
        <v>3914</v>
      </c>
      <c r="D25" s="16">
        <f t="shared" si="0"/>
        <v>9174888112.5</v>
      </c>
      <c r="E25" s="17">
        <f t="shared" si="2"/>
        <v>91</v>
      </c>
      <c r="F25" s="16">
        <f t="shared" si="2"/>
        <v>257391250</v>
      </c>
      <c r="G25" s="17">
        <v>91</v>
      </c>
      <c r="H25" s="16">
        <v>257391250</v>
      </c>
      <c r="I25" s="17">
        <f t="shared" si="3"/>
        <v>392</v>
      </c>
      <c r="J25" s="16">
        <f t="shared" si="4"/>
        <v>1933817533</v>
      </c>
      <c r="K25" s="17">
        <v>9</v>
      </c>
      <c r="L25" s="16">
        <v>68630003</v>
      </c>
      <c r="M25" s="17">
        <v>78</v>
      </c>
      <c r="N25" s="16">
        <v>296947025</v>
      </c>
      <c r="O25" s="17">
        <v>58</v>
      </c>
      <c r="P25" s="16">
        <v>548758750</v>
      </c>
      <c r="Q25" s="17">
        <v>19</v>
      </c>
      <c r="R25" s="16">
        <v>51372500</v>
      </c>
      <c r="S25" s="17">
        <v>228</v>
      </c>
      <c r="T25" s="16">
        <v>968109255</v>
      </c>
      <c r="U25" s="17">
        <f t="shared" si="6"/>
        <v>3431</v>
      </c>
      <c r="V25" s="16">
        <f t="shared" si="7"/>
        <v>6983679329.5</v>
      </c>
      <c r="W25" s="17">
        <v>936</v>
      </c>
      <c r="X25" s="16">
        <v>1804800408.5</v>
      </c>
      <c r="Y25" s="17">
        <v>130</v>
      </c>
      <c r="Z25" s="16">
        <v>390248350</v>
      </c>
      <c r="AA25" s="17">
        <v>334</v>
      </c>
      <c r="AB25" s="16">
        <v>622418312</v>
      </c>
      <c r="AC25" s="17">
        <v>253</v>
      </c>
      <c r="AD25" s="16">
        <v>291038056</v>
      </c>
      <c r="AE25" s="17">
        <v>160</v>
      </c>
      <c r="AF25" s="16">
        <v>836865560</v>
      </c>
      <c r="AG25" s="17">
        <v>234</v>
      </c>
      <c r="AH25" s="16">
        <v>1114595029</v>
      </c>
      <c r="AI25" s="17">
        <v>194</v>
      </c>
      <c r="AJ25" s="16">
        <v>244322102</v>
      </c>
      <c r="AK25" s="17">
        <v>166</v>
      </c>
      <c r="AL25" s="16">
        <v>348525107</v>
      </c>
      <c r="AM25" s="17">
        <v>0</v>
      </c>
      <c r="AN25" s="18">
        <v>0</v>
      </c>
      <c r="AO25" s="17">
        <v>111</v>
      </c>
      <c r="AP25" s="16">
        <v>80228751</v>
      </c>
      <c r="AQ25" s="17">
        <v>106</v>
      </c>
      <c r="AR25" s="16">
        <v>239596999</v>
      </c>
      <c r="AS25" s="17">
        <v>93</v>
      </c>
      <c r="AT25" s="16">
        <v>820771930</v>
      </c>
      <c r="AU25" s="17">
        <v>712</v>
      </c>
      <c r="AV25" s="16">
        <v>189268725</v>
      </c>
      <c r="AW25" s="17">
        <v>1</v>
      </c>
      <c r="AX25" s="16">
        <v>1000000</v>
      </c>
      <c r="AY25" s="17">
        <v>1</v>
      </c>
      <c r="AZ25" s="50">
        <v>0</v>
      </c>
    </row>
    <row r="26" spans="1:52" ht="13.5" customHeight="1" x14ac:dyDescent="0.35">
      <c r="A26" s="4"/>
      <c r="B26" s="49" t="s">
        <v>20</v>
      </c>
      <c r="C26" s="17">
        <f t="shared" si="0"/>
        <v>4580</v>
      </c>
      <c r="D26" s="16">
        <f t="shared" si="0"/>
        <v>11386236292.5</v>
      </c>
      <c r="E26" s="17">
        <f t="shared" si="2"/>
        <v>89</v>
      </c>
      <c r="F26" s="16">
        <f t="shared" si="2"/>
        <v>187143500</v>
      </c>
      <c r="G26" s="17">
        <v>89</v>
      </c>
      <c r="H26" s="16">
        <v>187143500</v>
      </c>
      <c r="I26" s="17">
        <f t="shared" si="3"/>
        <v>516</v>
      </c>
      <c r="J26" s="16">
        <f t="shared" si="4"/>
        <v>2326333150</v>
      </c>
      <c r="K26" s="17">
        <v>9</v>
      </c>
      <c r="L26" s="16">
        <v>152000000</v>
      </c>
      <c r="M26" s="17">
        <v>127</v>
      </c>
      <c r="N26" s="16">
        <v>441781650</v>
      </c>
      <c r="O26" s="17">
        <v>67</v>
      </c>
      <c r="P26" s="16">
        <v>205030000</v>
      </c>
      <c r="Q26" s="17">
        <v>21</v>
      </c>
      <c r="R26" s="16">
        <v>66950000</v>
      </c>
      <c r="S26" s="17">
        <v>292</v>
      </c>
      <c r="T26" s="16">
        <v>1460571500</v>
      </c>
      <c r="U26" s="17">
        <f t="shared" si="6"/>
        <v>3975</v>
      </c>
      <c r="V26" s="16">
        <f t="shared" si="7"/>
        <v>8872759642.5</v>
      </c>
      <c r="W26" s="17">
        <v>1063</v>
      </c>
      <c r="X26" s="16">
        <v>1932461781</v>
      </c>
      <c r="Y26" s="17">
        <v>149</v>
      </c>
      <c r="Z26" s="16">
        <v>313415452</v>
      </c>
      <c r="AA26" s="17">
        <v>349</v>
      </c>
      <c r="AB26" s="16">
        <v>701230398</v>
      </c>
      <c r="AC26" s="17">
        <v>246</v>
      </c>
      <c r="AD26" s="16">
        <v>612735965</v>
      </c>
      <c r="AE26" s="17">
        <v>192</v>
      </c>
      <c r="AF26" s="16">
        <v>2065083304.5</v>
      </c>
      <c r="AG26" s="17">
        <v>253</v>
      </c>
      <c r="AH26" s="16">
        <v>1056847053</v>
      </c>
      <c r="AI26" s="17">
        <v>284</v>
      </c>
      <c r="AJ26" s="16">
        <v>327650435</v>
      </c>
      <c r="AK26" s="17">
        <v>170</v>
      </c>
      <c r="AL26" s="16">
        <v>373076329</v>
      </c>
      <c r="AM26" s="17">
        <v>0</v>
      </c>
      <c r="AN26" s="18">
        <v>0</v>
      </c>
      <c r="AO26" s="17">
        <v>124</v>
      </c>
      <c r="AP26" s="16">
        <v>122400000</v>
      </c>
      <c r="AQ26" s="17">
        <v>141</v>
      </c>
      <c r="AR26" s="16">
        <v>589811850</v>
      </c>
      <c r="AS26" s="17">
        <v>98</v>
      </c>
      <c r="AT26" s="16">
        <v>550622450</v>
      </c>
      <c r="AU26" s="17">
        <v>903</v>
      </c>
      <c r="AV26" s="16">
        <v>227424625</v>
      </c>
      <c r="AW26" s="17">
        <v>0</v>
      </c>
      <c r="AX26" s="18">
        <v>0</v>
      </c>
      <c r="AY26" s="17">
        <v>3</v>
      </c>
      <c r="AZ26" s="50">
        <v>0</v>
      </c>
    </row>
    <row r="27" spans="1:52" ht="13.5" customHeight="1" x14ac:dyDescent="0.35">
      <c r="A27" s="4"/>
      <c r="B27" s="49" t="s">
        <v>21</v>
      </c>
      <c r="C27" s="17">
        <f t="shared" si="0"/>
        <v>4778</v>
      </c>
      <c r="D27" s="16">
        <f t="shared" si="0"/>
        <v>10729191692</v>
      </c>
      <c r="E27" s="17">
        <f t="shared" si="2"/>
        <v>113</v>
      </c>
      <c r="F27" s="16">
        <f t="shared" si="2"/>
        <v>196090500</v>
      </c>
      <c r="G27" s="17">
        <v>113</v>
      </c>
      <c r="H27" s="16">
        <v>196090500</v>
      </c>
      <c r="I27" s="17">
        <f t="shared" si="3"/>
        <v>523</v>
      </c>
      <c r="J27" s="16">
        <f t="shared" si="4"/>
        <v>3116565357</v>
      </c>
      <c r="K27" s="17">
        <v>20</v>
      </c>
      <c r="L27" s="16">
        <v>270011000</v>
      </c>
      <c r="M27" s="17">
        <v>138</v>
      </c>
      <c r="N27" s="16">
        <v>860666654</v>
      </c>
      <c r="O27" s="17">
        <v>58</v>
      </c>
      <c r="P27" s="16">
        <v>163335200</v>
      </c>
      <c r="Q27" s="17">
        <v>20</v>
      </c>
      <c r="R27" s="16">
        <v>63708752</v>
      </c>
      <c r="S27" s="17">
        <v>287</v>
      </c>
      <c r="T27" s="16">
        <v>1758843751</v>
      </c>
      <c r="U27" s="17">
        <f t="shared" si="6"/>
        <v>4142</v>
      </c>
      <c r="V27" s="16">
        <f t="shared" si="7"/>
        <v>7416535835</v>
      </c>
      <c r="W27" s="17">
        <v>966</v>
      </c>
      <c r="X27" s="16">
        <v>1765194573</v>
      </c>
      <c r="Y27" s="17">
        <v>143</v>
      </c>
      <c r="Z27" s="16">
        <v>386160750</v>
      </c>
      <c r="AA27" s="17">
        <v>363</v>
      </c>
      <c r="AB27" s="16">
        <v>908886525</v>
      </c>
      <c r="AC27" s="17">
        <v>291</v>
      </c>
      <c r="AD27" s="16">
        <v>403232287</v>
      </c>
      <c r="AE27" s="17">
        <v>170</v>
      </c>
      <c r="AF27" s="16">
        <v>576360632</v>
      </c>
      <c r="AG27" s="17">
        <v>298</v>
      </c>
      <c r="AH27" s="16">
        <v>1449716323</v>
      </c>
      <c r="AI27" s="17">
        <v>232</v>
      </c>
      <c r="AJ27" s="16">
        <v>201963362</v>
      </c>
      <c r="AK27" s="17">
        <v>190</v>
      </c>
      <c r="AL27" s="16">
        <v>349735427</v>
      </c>
      <c r="AM27" s="17">
        <v>1</v>
      </c>
      <c r="AN27" s="16">
        <v>1000000</v>
      </c>
      <c r="AO27" s="17">
        <v>161</v>
      </c>
      <c r="AP27" s="16">
        <v>109313850</v>
      </c>
      <c r="AQ27" s="17">
        <v>150</v>
      </c>
      <c r="AR27" s="16">
        <v>515946010</v>
      </c>
      <c r="AS27" s="17">
        <v>115</v>
      </c>
      <c r="AT27" s="16">
        <v>314895096</v>
      </c>
      <c r="AU27" s="17">
        <v>1061</v>
      </c>
      <c r="AV27" s="16">
        <v>434131000</v>
      </c>
      <c r="AW27" s="17">
        <v>0</v>
      </c>
      <c r="AX27" s="18">
        <v>0</v>
      </c>
      <c r="AY27" s="17">
        <v>1</v>
      </c>
      <c r="AZ27" s="50">
        <v>0</v>
      </c>
    </row>
    <row r="28" spans="1:52" ht="13.5" customHeight="1" x14ac:dyDescent="0.35">
      <c r="A28" s="4"/>
      <c r="B28" s="49" t="s">
        <v>22</v>
      </c>
      <c r="C28" s="17">
        <f t="shared" si="0"/>
        <v>3720</v>
      </c>
      <c r="D28" s="16">
        <f t="shared" si="0"/>
        <v>9169627903.5299988</v>
      </c>
      <c r="E28" s="17">
        <f t="shared" si="2"/>
        <v>80</v>
      </c>
      <c r="F28" s="16">
        <f t="shared" si="2"/>
        <v>151842750</v>
      </c>
      <c r="G28" s="17">
        <v>80</v>
      </c>
      <c r="H28" s="16">
        <v>151842750</v>
      </c>
      <c r="I28" s="17">
        <f t="shared" si="3"/>
        <v>404</v>
      </c>
      <c r="J28" s="16">
        <f t="shared" si="4"/>
        <v>1790187290</v>
      </c>
      <c r="K28" s="17">
        <v>7</v>
      </c>
      <c r="L28" s="16">
        <v>104000000</v>
      </c>
      <c r="M28" s="17">
        <v>110</v>
      </c>
      <c r="N28" s="16">
        <v>528225003</v>
      </c>
      <c r="O28" s="17">
        <v>49</v>
      </c>
      <c r="P28" s="16">
        <v>214635000</v>
      </c>
      <c r="Q28" s="17">
        <v>15</v>
      </c>
      <c r="R28" s="16">
        <v>82830000</v>
      </c>
      <c r="S28" s="17">
        <v>223</v>
      </c>
      <c r="T28" s="16">
        <v>860497287</v>
      </c>
      <c r="U28" s="17">
        <f t="shared" si="6"/>
        <v>3236</v>
      </c>
      <c r="V28" s="16">
        <f t="shared" si="7"/>
        <v>7227597863.5299997</v>
      </c>
      <c r="W28" s="17">
        <v>798</v>
      </c>
      <c r="X28" s="16">
        <v>1850526998</v>
      </c>
      <c r="Y28" s="17">
        <v>99</v>
      </c>
      <c r="Z28" s="16">
        <v>543488000</v>
      </c>
      <c r="AA28" s="17">
        <v>283</v>
      </c>
      <c r="AB28" s="16">
        <v>722976635</v>
      </c>
      <c r="AC28" s="17">
        <v>227</v>
      </c>
      <c r="AD28" s="16">
        <v>313082978</v>
      </c>
      <c r="AE28" s="17">
        <v>147</v>
      </c>
      <c r="AF28" s="16">
        <v>1047044104.03</v>
      </c>
      <c r="AG28" s="17">
        <v>191</v>
      </c>
      <c r="AH28" s="16">
        <v>1190436505</v>
      </c>
      <c r="AI28" s="17">
        <v>193</v>
      </c>
      <c r="AJ28" s="16">
        <v>269622131</v>
      </c>
      <c r="AK28" s="17">
        <v>155</v>
      </c>
      <c r="AL28" s="16">
        <v>373554500</v>
      </c>
      <c r="AM28" s="17">
        <v>0</v>
      </c>
      <c r="AN28" s="17">
        <v>0</v>
      </c>
      <c r="AO28" s="17">
        <v>126</v>
      </c>
      <c r="AP28" s="16">
        <v>115487600</v>
      </c>
      <c r="AQ28" s="17">
        <v>112</v>
      </c>
      <c r="AR28" s="16">
        <v>359696600</v>
      </c>
      <c r="AS28" s="17">
        <v>99</v>
      </c>
      <c r="AT28" s="16">
        <v>249703750</v>
      </c>
      <c r="AU28" s="17">
        <v>805</v>
      </c>
      <c r="AV28" s="16">
        <v>191978062.5</v>
      </c>
      <c r="AW28" s="17">
        <v>0</v>
      </c>
      <c r="AX28" s="18">
        <v>0</v>
      </c>
      <c r="AY28" s="17">
        <v>1</v>
      </c>
      <c r="AZ28" s="50">
        <v>0</v>
      </c>
    </row>
    <row r="29" spans="1:52" ht="13.5" customHeight="1" x14ac:dyDescent="0.35">
      <c r="A29" s="4"/>
      <c r="B29" s="49" t="s">
        <v>23</v>
      </c>
      <c r="C29" s="17">
        <f t="shared" si="0"/>
        <v>4023</v>
      </c>
      <c r="D29" s="16">
        <f t="shared" si="0"/>
        <v>10323205014</v>
      </c>
      <c r="E29" s="17">
        <f t="shared" si="2"/>
        <v>71</v>
      </c>
      <c r="F29" s="16">
        <f t="shared" si="2"/>
        <v>104363775</v>
      </c>
      <c r="G29" s="17">
        <v>71</v>
      </c>
      <c r="H29" s="16">
        <v>104363775</v>
      </c>
      <c r="I29" s="17">
        <f>SUMIF($K$6:$T$6,$K$6,K29:T29)</f>
        <v>388</v>
      </c>
      <c r="J29" s="16">
        <f>SUMIF($K$6:$T$6,$L$6,K29:T29)</f>
        <v>1611737717.5</v>
      </c>
      <c r="K29" s="17">
        <v>19</v>
      </c>
      <c r="L29" s="16">
        <v>139462500</v>
      </c>
      <c r="M29" s="17">
        <v>97</v>
      </c>
      <c r="N29" s="16">
        <v>406496000</v>
      </c>
      <c r="O29" s="17">
        <v>88</v>
      </c>
      <c r="P29" s="16">
        <v>590325405</v>
      </c>
      <c r="Q29" s="17">
        <v>16</v>
      </c>
      <c r="R29" s="16">
        <v>74298812.5</v>
      </c>
      <c r="S29" s="17">
        <v>168</v>
      </c>
      <c r="T29" s="16">
        <v>401155000</v>
      </c>
      <c r="U29" s="17">
        <f>SUMIF($W$6:$AZ$6,$W$6,W29:AZ29)</f>
        <v>3564</v>
      </c>
      <c r="V29" s="16">
        <f>SUMIF($W$6:$AZ$6,$X$6,W29:AZ29)</f>
        <v>8607103521.5</v>
      </c>
      <c r="W29" s="17">
        <v>944</v>
      </c>
      <c r="X29" s="16">
        <v>2629974331</v>
      </c>
      <c r="Y29" s="17">
        <v>128</v>
      </c>
      <c r="Z29" s="16">
        <v>389359250</v>
      </c>
      <c r="AA29" s="17">
        <v>300</v>
      </c>
      <c r="AB29" s="16">
        <v>486266590</v>
      </c>
      <c r="AC29" s="17">
        <v>226</v>
      </c>
      <c r="AD29" s="16">
        <v>261336250</v>
      </c>
      <c r="AE29" s="17">
        <v>169</v>
      </c>
      <c r="AF29" s="16">
        <v>867016581.5</v>
      </c>
      <c r="AG29" s="17">
        <v>219</v>
      </c>
      <c r="AH29" s="16">
        <v>1495899803</v>
      </c>
      <c r="AI29" s="17">
        <v>247</v>
      </c>
      <c r="AJ29" s="16">
        <v>579775351</v>
      </c>
      <c r="AK29" s="17">
        <v>167</v>
      </c>
      <c r="AL29" s="16">
        <v>346690483</v>
      </c>
      <c r="AM29" s="17">
        <v>0</v>
      </c>
      <c r="AN29" s="17">
        <v>0</v>
      </c>
      <c r="AO29" s="17">
        <v>129</v>
      </c>
      <c r="AP29" s="16">
        <v>136475002</v>
      </c>
      <c r="AQ29" s="17">
        <v>119</v>
      </c>
      <c r="AR29" s="16">
        <v>491029710</v>
      </c>
      <c r="AS29" s="17">
        <v>117</v>
      </c>
      <c r="AT29" s="16">
        <v>715418920</v>
      </c>
      <c r="AU29" s="17">
        <v>795</v>
      </c>
      <c r="AV29" s="16">
        <v>202831250</v>
      </c>
      <c r="AW29" s="17">
        <v>2</v>
      </c>
      <c r="AX29" s="16">
        <v>5030000</v>
      </c>
      <c r="AY29" s="17">
        <v>2</v>
      </c>
      <c r="AZ29" s="50">
        <v>0</v>
      </c>
    </row>
    <row r="30" spans="1:52" ht="13.5" customHeight="1" thickBot="1" x14ac:dyDescent="0.4">
      <c r="A30" s="4"/>
      <c r="B30" s="59" t="s">
        <v>24</v>
      </c>
      <c r="C30" s="29">
        <f t="shared" si="0"/>
        <v>4575</v>
      </c>
      <c r="D30" s="28">
        <f t="shared" si="0"/>
        <v>10795779201.889999</v>
      </c>
      <c r="E30" s="29">
        <f t="shared" si="2"/>
        <v>88</v>
      </c>
      <c r="F30" s="28">
        <f t="shared" si="2"/>
        <v>336563850</v>
      </c>
      <c r="G30" s="29">
        <v>88</v>
      </c>
      <c r="H30" s="28">
        <v>336563850</v>
      </c>
      <c r="I30" s="29">
        <f t="shared" si="3"/>
        <v>501</v>
      </c>
      <c r="J30" s="28">
        <f t="shared" si="4"/>
        <v>2158525531</v>
      </c>
      <c r="K30" s="29">
        <v>16</v>
      </c>
      <c r="L30" s="28">
        <v>236175000</v>
      </c>
      <c r="M30" s="29">
        <v>114</v>
      </c>
      <c r="N30" s="28">
        <v>665689750</v>
      </c>
      <c r="O30" s="29">
        <v>97</v>
      </c>
      <c r="P30" s="28">
        <v>416252425</v>
      </c>
      <c r="Q30" s="29">
        <v>19</v>
      </c>
      <c r="R30" s="28">
        <v>54595500</v>
      </c>
      <c r="S30" s="29">
        <v>255</v>
      </c>
      <c r="T30" s="28">
        <v>785812856</v>
      </c>
      <c r="U30" s="29">
        <f t="shared" si="6"/>
        <v>3986</v>
      </c>
      <c r="V30" s="28">
        <f t="shared" si="7"/>
        <v>8300689820.8899994</v>
      </c>
      <c r="W30" s="29">
        <v>1000</v>
      </c>
      <c r="X30" s="28">
        <v>2106491795</v>
      </c>
      <c r="Y30" s="29">
        <v>137</v>
      </c>
      <c r="Z30" s="28">
        <v>390179752</v>
      </c>
      <c r="AA30" s="29">
        <v>331</v>
      </c>
      <c r="AB30" s="28">
        <v>686070706.88999999</v>
      </c>
      <c r="AC30" s="29">
        <v>293</v>
      </c>
      <c r="AD30" s="28">
        <v>374186537</v>
      </c>
      <c r="AE30" s="29">
        <v>230</v>
      </c>
      <c r="AF30" s="28">
        <v>1398532828</v>
      </c>
      <c r="AG30" s="29">
        <v>252</v>
      </c>
      <c r="AH30" s="28">
        <v>912047327</v>
      </c>
      <c r="AI30" s="29">
        <v>278</v>
      </c>
      <c r="AJ30" s="28">
        <v>368577177</v>
      </c>
      <c r="AK30" s="29">
        <v>183</v>
      </c>
      <c r="AL30" s="28">
        <v>626427208</v>
      </c>
      <c r="AM30" s="29">
        <v>0</v>
      </c>
      <c r="AN30" s="29">
        <v>0</v>
      </c>
      <c r="AO30" s="29">
        <v>168</v>
      </c>
      <c r="AP30" s="28">
        <v>124387505</v>
      </c>
      <c r="AQ30" s="29">
        <v>164</v>
      </c>
      <c r="AR30" s="28">
        <v>564050734</v>
      </c>
      <c r="AS30" s="29">
        <v>140</v>
      </c>
      <c r="AT30" s="28">
        <v>486742750</v>
      </c>
      <c r="AU30" s="29">
        <v>809</v>
      </c>
      <c r="AV30" s="28">
        <v>262995501</v>
      </c>
      <c r="AW30" s="29">
        <v>0</v>
      </c>
      <c r="AX30" s="29">
        <v>0</v>
      </c>
      <c r="AY30" s="29">
        <v>1</v>
      </c>
      <c r="AZ30" s="60">
        <v>0</v>
      </c>
    </row>
    <row r="31" spans="1:52" ht="13.5" customHeight="1" x14ac:dyDescent="0.35">
      <c r="A31" s="1"/>
      <c r="B31" s="32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3.5" customHeight="1" x14ac:dyDescent="0.35">
      <c r="A32" s="1"/>
      <c r="B32" s="32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33"/>
      <c r="T32" s="1"/>
      <c r="U32" s="1"/>
      <c r="V32" s="1"/>
      <c r="W32" s="33"/>
      <c r="X32" s="1"/>
      <c r="Y32" s="1"/>
      <c r="Z32" s="1"/>
      <c r="AA32" s="33"/>
      <c r="AB32" s="1"/>
      <c r="AC32" s="33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33"/>
      <c r="AV32" s="1"/>
      <c r="AW32" s="1"/>
      <c r="AX32" s="1"/>
      <c r="AY32" s="1"/>
      <c r="AZ32" s="1"/>
    </row>
    <row r="33" spans="1:52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3.5" customHeight="1" x14ac:dyDescent="0.35">
      <c r="A34" s="1"/>
      <c r="B34" s="37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3.5" customHeight="1" x14ac:dyDescent="0.35">
      <c r="A35" s="1"/>
      <c r="B35" s="37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ht="13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</sheetData>
  <sheetProtection algorithmName="SHA-512" hashValue="g3W8jQvMfGSI2zfVBWqMEOm6BmV9gpQLx01bmNphM0CNmi99MoHNCwnF42OaJjx43hjZJ+YZWsgzhN0uGVUAXA==" saltValue="LwkuJgqWZKxnX07vlZLIEA==" spinCount="100000" sheet="1" objects="1" scenarios="1"/>
  <mergeCells count="30">
    <mergeCell ref="G3:AZ3"/>
    <mergeCell ref="B4:B6"/>
    <mergeCell ref="C4:D5"/>
    <mergeCell ref="E4:H4"/>
    <mergeCell ref="I4:T4"/>
    <mergeCell ref="U4:AZ4"/>
    <mergeCell ref="E5:F5"/>
    <mergeCell ref="G5:H5"/>
    <mergeCell ref="I5:J5"/>
    <mergeCell ref="K5:L5"/>
    <mergeCell ref="AI5:AJ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W5:AX5"/>
    <mergeCell ref="AY5:AZ5"/>
    <mergeCell ref="AK5:AL5"/>
    <mergeCell ref="AM5:AN5"/>
    <mergeCell ref="AO5:AP5"/>
    <mergeCell ref="AQ5:AR5"/>
    <mergeCell ref="AS5:AT5"/>
    <mergeCell ref="AU5:AV5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EE13A-AB08-45AE-A2DE-94F2C0519B7E}">
  <dimension ref="A1:AN1002"/>
  <sheetViews>
    <sheetView showGridLines="0" tabSelected="1" workbookViewId="0">
      <pane xSplit="4" ySplit="5" topLeftCell="E6" activePane="bottomRight" state="frozen"/>
      <selection activeCell="F24" sqref="F24"/>
      <selection pane="topRight" activeCell="F24" sqref="F24"/>
      <selection pane="bottomLeft" activeCell="F24" sqref="F24"/>
      <selection pane="bottomRight" activeCell="F29" sqref="F29"/>
    </sheetView>
  </sheetViews>
  <sheetFormatPr defaultColWidth="14.453125" defaultRowHeight="15" customHeight="1" x14ac:dyDescent="0.35"/>
  <cols>
    <col min="1" max="1" width="3.81640625" customWidth="1"/>
    <col min="2" max="2" width="24.1796875" customWidth="1"/>
    <col min="3" max="40" width="17.453125" customWidth="1"/>
  </cols>
  <sheetData>
    <row r="1" spans="1:40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8.75" customHeight="1" x14ac:dyDescent="0.35">
      <c r="A2" s="1"/>
      <c r="B2" s="2" t="s">
        <v>61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8.75" customHeight="1" thickBot="1" x14ac:dyDescent="0.4">
      <c r="A3" s="1"/>
      <c r="B3" s="2" t="s">
        <v>1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30" customHeight="1" x14ac:dyDescent="0.35">
      <c r="A4" s="1"/>
      <c r="B4" s="87" t="s">
        <v>2</v>
      </c>
      <c r="C4" s="89" t="s">
        <v>3</v>
      </c>
      <c r="D4" s="76"/>
      <c r="E4" s="89" t="s">
        <v>62</v>
      </c>
      <c r="F4" s="76"/>
      <c r="G4" s="89" t="s">
        <v>63</v>
      </c>
      <c r="H4" s="76"/>
      <c r="I4" s="89" t="s">
        <v>64</v>
      </c>
      <c r="J4" s="76"/>
      <c r="K4" s="89" t="s">
        <v>65</v>
      </c>
      <c r="L4" s="76"/>
      <c r="M4" s="89" t="s">
        <v>66</v>
      </c>
      <c r="N4" s="76"/>
      <c r="O4" s="89" t="s">
        <v>67</v>
      </c>
      <c r="P4" s="76"/>
      <c r="Q4" s="89" t="s">
        <v>68</v>
      </c>
      <c r="R4" s="76"/>
      <c r="S4" s="89" t="s">
        <v>69</v>
      </c>
      <c r="T4" s="76"/>
      <c r="U4" s="89" t="s">
        <v>70</v>
      </c>
      <c r="V4" s="76"/>
      <c r="W4" s="89" t="s">
        <v>71</v>
      </c>
      <c r="X4" s="76"/>
      <c r="Y4" s="89" t="s">
        <v>72</v>
      </c>
      <c r="Z4" s="76"/>
      <c r="AA4" s="89" t="s">
        <v>73</v>
      </c>
      <c r="AB4" s="76"/>
      <c r="AC4" s="89" t="s">
        <v>74</v>
      </c>
      <c r="AD4" s="76"/>
      <c r="AE4" s="89" t="s">
        <v>75</v>
      </c>
      <c r="AF4" s="76"/>
      <c r="AG4" s="89" t="s">
        <v>76</v>
      </c>
      <c r="AH4" s="76"/>
      <c r="AI4" s="89" t="s">
        <v>77</v>
      </c>
      <c r="AJ4" s="76"/>
      <c r="AK4" s="89" t="s">
        <v>78</v>
      </c>
      <c r="AL4" s="76"/>
      <c r="AM4" s="89" t="s">
        <v>79</v>
      </c>
      <c r="AN4" s="81"/>
    </row>
    <row r="5" spans="1:40" ht="35.15" customHeight="1" x14ac:dyDescent="0.35">
      <c r="A5" s="1"/>
      <c r="B5" s="69"/>
      <c r="C5" s="5" t="s">
        <v>12</v>
      </c>
      <c r="D5" s="5" t="s">
        <v>4</v>
      </c>
      <c r="E5" s="5" t="s">
        <v>12</v>
      </c>
      <c r="F5" s="5" t="s">
        <v>4</v>
      </c>
      <c r="G5" s="5" t="s">
        <v>12</v>
      </c>
      <c r="H5" s="5" t="s">
        <v>4</v>
      </c>
      <c r="I5" s="5" t="s">
        <v>12</v>
      </c>
      <c r="J5" s="5" t="s">
        <v>4</v>
      </c>
      <c r="K5" s="5" t="s">
        <v>12</v>
      </c>
      <c r="L5" s="5" t="s">
        <v>4</v>
      </c>
      <c r="M5" s="5" t="s">
        <v>12</v>
      </c>
      <c r="N5" s="5" t="s">
        <v>4</v>
      </c>
      <c r="O5" s="5" t="s">
        <v>12</v>
      </c>
      <c r="P5" s="5" t="s">
        <v>4</v>
      </c>
      <c r="Q5" s="5" t="s">
        <v>12</v>
      </c>
      <c r="R5" s="5" t="s">
        <v>4</v>
      </c>
      <c r="S5" s="5" t="s">
        <v>12</v>
      </c>
      <c r="T5" s="5" t="s">
        <v>4</v>
      </c>
      <c r="U5" s="5" t="s">
        <v>12</v>
      </c>
      <c r="V5" s="5" t="s">
        <v>4</v>
      </c>
      <c r="W5" s="5" t="s">
        <v>12</v>
      </c>
      <c r="X5" s="5" t="s">
        <v>4</v>
      </c>
      <c r="Y5" s="5" t="s">
        <v>12</v>
      </c>
      <c r="Z5" s="5" t="s">
        <v>4</v>
      </c>
      <c r="AA5" s="5" t="s">
        <v>12</v>
      </c>
      <c r="AB5" s="5" t="s">
        <v>4</v>
      </c>
      <c r="AC5" s="5" t="s">
        <v>12</v>
      </c>
      <c r="AD5" s="5" t="s">
        <v>4</v>
      </c>
      <c r="AE5" s="5" t="s">
        <v>12</v>
      </c>
      <c r="AF5" s="5" t="s">
        <v>4</v>
      </c>
      <c r="AG5" s="5" t="s">
        <v>12</v>
      </c>
      <c r="AH5" s="5" t="s">
        <v>4</v>
      </c>
      <c r="AI5" s="5" t="s">
        <v>12</v>
      </c>
      <c r="AJ5" s="5" t="s">
        <v>4</v>
      </c>
      <c r="AK5" s="5" t="s">
        <v>12</v>
      </c>
      <c r="AL5" s="5" t="s">
        <v>4</v>
      </c>
      <c r="AM5" s="5" t="s">
        <v>12</v>
      </c>
      <c r="AN5" s="6" t="s">
        <v>4</v>
      </c>
    </row>
    <row r="6" spans="1:40" ht="13.5" customHeight="1" x14ac:dyDescent="0.35">
      <c r="A6" s="1"/>
      <c r="B6" s="7">
        <v>2021</v>
      </c>
      <c r="C6" s="10">
        <f t="shared" ref="C6:C29" si="0">SUMIF($E$5:$AN$5,$AE$5,E6:AN6)</f>
        <v>38309</v>
      </c>
      <c r="D6" s="9">
        <f t="shared" ref="D6:D29" si="1">SUMIF($E$5:$AN$5,$AF$5,E6:AN6)</f>
        <v>119140980339.75998</v>
      </c>
      <c r="E6" s="10">
        <v>15512</v>
      </c>
      <c r="F6" s="9">
        <v>71453659447.899994</v>
      </c>
      <c r="G6" s="10">
        <v>639</v>
      </c>
      <c r="H6" s="9">
        <v>1833095166.0599999</v>
      </c>
      <c r="I6" s="10">
        <v>1083</v>
      </c>
      <c r="J6" s="9">
        <v>1417662930.5</v>
      </c>
      <c r="K6" s="10">
        <v>554</v>
      </c>
      <c r="L6" s="9">
        <v>1107188000</v>
      </c>
      <c r="M6" s="10">
        <v>3983</v>
      </c>
      <c r="N6" s="9">
        <v>11185557529.400002</v>
      </c>
      <c r="O6" s="10">
        <v>6006</v>
      </c>
      <c r="P6" s="9">
        <v>11921532810.68</v>
      </c>
      <c r="Q6" s="10">
        <v>421</v>
      </c>
      <c r="R6" s="9">
        <v>843313694</v>
      </c>
      <c r="S6" s="10">
        <v>791</v>
      </c>
      <c r="T6" s="9">
        <v>1366184284</v>
      </c>
      <c r="U6" s="10">
        <v>837</v>
      </c>
      <c r="V6" s="9">
        <v>1252311907.5</v>
      </c>
      <c r="W6" s="10">
        <v>802</v>
      </c>
      <c r="X6" s="9">
        <v>977350619.25</v>
      </c>
      <c r="Y6" s="10">
        <v>2310</v>
      </c>
      <c r="Z6" s="9">
        <v>5620525174.7200003</v>
      </c>
      <c r="AA6" s="10">
        <v>339</v>
      </c>
      <c r="AB6" s="9">
        <v>1116275000</v>
      </c>
      <c r="AC6" s="10">
        <v>454</v>
      </c>
      <c r="AD6" s="9">
        <v>1708891550</v>
      </c>
      <c r="AE6" s="10">
        <v>1072</v>
      </c>
      <c r="AF6" s="9">
        <v>1225569766</v>
      </c>
      <c r="AG6" s="10">
        <v>1754</v>
      </c>
      <c r="AH6" s="9">
        <v>3857833593.75</v>
      </c>
      <c r="AI6" s="10">
        <v>766</v>
      </c>
      <c r="AJ6" s="9">
        <v>1382182347</v>
      </c>
      <c r="AK6" s="10">
        <v>474</v>
      </c>
      <c r="AL6" s="9">
        <v>713874519</v>
      </c>
      <c r="AM6" s="10">
        <v>512</v>
      </c>
      <c r="AN6" s="61">
        <v>157972000</v>
      </c>
    </row>
    <row r="7" spans="1:40" ht="13.5" customHeight="1" x14ac:dyDescent="0.35">
      <c r="A7" s="1"/>
      <c r="B7" s="7">
        <v>2022</v>
      </c>
      <c r="C7" s="10">
        <f t="shared" si="0"/>
        <v>42905</v>
      </c>
      <c r="D7" s="9">
        <f t="shared" si="1"/>
        <v>116350527779.31999</v>
      </c>
      <c r="E7" s="10">
        <v>16324</v>
      </c>
      <c r="F7" s="9">
        <v>64441029272.860008</v>
      </c>
      <c r="G7" s="10">
        <v>629</v>
      </c>
      <c r="H7" s="9">
        <v>791988542.03999996</v>
      </c>
      <c r="I7" s="10">
        <v>1346</v>
      </c>
      <c r="J7" s="9">
        <v>1442514759</v>
      </c>
      <c r="K7" s="10">
        <v>728</v>
      </c>
      <c r="L7" s="9">
        <v>1997373675</v>
      </c>
      <c r="M7" s="10">
        <v>4756</v>
      </c>
      <c r="N7" s="9">
        <v>11675747558</v>
      </c>
      <c r="O7" s="10">
        <v>6835</v>
      </c>
      <c r="P7" s="9">
        <v>13899216529.76</v>
      </c>
      <c r="Q7" s="10">
        <v>549</v>
      </c>
      <c r="R7" s="9">
        <v>903319102</v>
      </c>
      <c r="S7" s="10">
        <v>937</v>
      </c>
      <c r="T7" s="9">
        <v>1609432445</v>
      </c>
      <c r="U7" s="10">
        <v>1020</v>
      </c>
      <c r="V7" s="9">
        <v>1438501100</v>
      </c>
      <c r="W7" s="10">
        <v>947</v>
      </c>
      <c r="X7" s="9">
        <v>1369981154</v>
      </c>
      <c r="Y7" s="10">
        <v>2520</v>
      </c>
      <c r="Z7" s="9">
        <v>4896297172.1199999</v>
      </c>
      <c r="AA7" s="10">
        <v>451</v>
      </c>
      <c r="AB7" s="9">
        <v>1636158301</v>
      </c>
      <c r="AC7" s="10">
        <v>528</v>
      </c>
      <c r="AD7" s="9">
        <v>1667228089</v>
      </c>
      <c r="AE7" s="10">
        <v>1242</v>
      </c>
      <c r="AF7" s="9">
        <v>3171236634.5100002</v>
      </c>
      <c r="AG7" s="10">
        <v>2057</v>
      </c>
      <c r="AH7" s="9">
        <v>3261608291.0299997</v>
      </c>
      <c r="AI7" s="10">
        <v>884</v>
      </c>
      <c r="AJ7" s="9">
        <v>1132243038</v>
      </c>
      <c r="AK7" s="10">
        <v>564</v>
      </c>
      <c r="AL7" s="9">
        <v>847585866</v>
      </c>
      <c r="AM7" s="10">
        <v>588</v>
      </c>
      <c r="AN7" s="61">
        <v>169066250</v>
      </c>
    </row>
    <row r="8" spans="1:40" ht="13.5" customHeight="1" x14ac:dyDescent="0.35">
      <c r="A8" s="1"/>
      <c r="B8" s="7">
        <v>2023</v>
      </c>
      <c r="C8" s="10">
        <f t="shared" si="0"/>
        <v>49483</v>
      </c>
      <c r="D8" s="9">
        <f t="shared" si="1"/>
        <v>144104361117.17001</v>
      </c>
      <c r="E8" s="10">
        <v>19376</v>
      </c>
      <c r="F8" s="9">
        <v>83840325542.380005</v>
      </c>
      <c r="G8" s="10">
        <v>704</v>
      </c>
      <c r="H8" s="9">
        <v>887268392</v>
      </c>
      <c r="I8" s="10">
        <v>1342</v>
      </c>
      <c r="J8" s="9">
        <v>2025966358.5999999</v>
      </c>
      <c r="K8" s="10">
        <v>762</v>
      </c>
      <c r="L8" s="9">
        <v>1140510462</v>
      </c>
      <c r="M8" s="10">
        <v>5469</v>
      </c>
      <c r="N8" s="9">
        <v>11969838930.200001</v>
      </c>
      <c r="O8" s="10">
        <v>7733</v>
      </c>
      <c r="P8" s="9">
        <v>16976966693.469999</v>
      </c>
      <c r="Q8" s="10">
        <v>653</v>
      </c>
      <c r="R8" s="9">
        <v>1706270537</v>
      </c>
      <c r="S8" s="10">
        <v>1013</v>
      </c>
      <c r="T8" s="9">
        <v>1900502643</v>
      </c>
      <c r="U8" s="10">
        <v>1243</v>
      </c>
      <c r="V8" s="9">
        <v>3210696019</v>
      </c>
      <c r="W8" s="10">
        <v>1181</v>
      </c>
      <c r="X8" s="9">
        <v>1638286816.02</v>
      </c>
      <c r="Y8" s="10">
        <v>3325</v>
      </c>
      <c r="Z8" s="9">
        <v>6314312437.5</v>
      </c>
      <c r="AA8" s="10">
        <v>635</v>
      </c>
      <c r="AB8" s="9">
        <v>958512924</v>
      </c>
      <c r="AC8" s="10">
        <v>638</v>
      </c>
      <c r="AD8" s="9">
        <v>1170771889</v>
      </c>
      <c r="AE8" s="10">
        <v>1288</v>
      </c>
      <c r="AF8" s="9">
        <v>1553056888</v>
      </c>
      <c r="AG8" s="10">
        <v>2106</v>
      </c>
      <c r="AH8" s="9">
        <v>5643759392</v>
      </c>
      <c r="AI8" s="10">
        <v>950</v>
      </c>
      <c r="AJ8" s="9">
        <v>1991735704</v>
      </c>
      <c r="AK8" s="10">
        <v>609</v>
      </c>
      <c r="AL8" s="9">
        <v>613857479</v>
      </c>
      <c r="AM8" s="10">
        <v>456</v>
      </c>
      <c r="AN8" s="61">
        <v>561722010</v>
      </c>
    </row>
    <row r="9" spans="1:40" ht="13.5" customHeight="1" x14ac:dyDescent="0.35">
      <c r="A9" s="1"/>
      <c r="B9" s="7">
        <v>2024</v>
      </c>
      <c r="C9" s="10">
        <f t="shared" si="0"/>
        <v>52544</v>
      </c>
      <c r="D9" s="9">
        <f t="shared" si="1"/>
        <v>122922047897.99001</v>
      </c>
      <c r="E9" s="10">
        <v>20167</v>
      </c>
      <c r="F9" s="9">
        <v>58357043178.790001</v>
      </c>
      <c r="G9" s="10">
        <v>719</v>
      </c>
      <c r="H9" s="9">
        <v>744367966</v>
      </c>
      <c r="I9" s="10">
        <v>1376</v>
      </c>
      <c r="J9" s="9">
        <v>3073054533</v>
      </c>
      <c r="K9" s="10">
        <v>756</v>
      </c>
      <c r="L9" s="9">
        <v>954765057</v>
      </c>
      <c r="M9" s="10">
        <v>6208</v>
      </c>
      <c r="N9" s="9">
        <v>15410624523.5</v>
      </c>
      <c r="O9" s="10">
        <v>8331</v>
      </c>
      <c r="P9" s="9">
        <v>17033817301.08</v>
      </c>
      <c r="Q9" s="10">
        <v>681</v>
      </c>
      <c r="R9" s="9">
        <v>1600875931</v>
      </c>
      <c r="S9" s="10">
        <v>1088</v>
      </c>
      <c r="T9" s="9">
        <v>1605802151.5</v>
      </c>
      <c r="U9" s="10">
        <v>1276</v>
      </c>
      <c r="V9" s="9">
        <v>1823106009</v>
      </c>
      <c r="W9" s="10">
        <v>1367</v>
      </c>
      <c r="X9" s="9">
        <v>3657008390</v>
      </c>
      <c r="Y9" s="10">
        <v>3448</v>
      </c>
      <c r="Z9" s="9">
        <v>7535963805</v>
      </c>
      <c r="AA9" s="10">
        <v>828</v>
      </c>
      <c r="AB9" s="9">
        <v>1107062753</v>
      </c>
      <c r="AC9" s="10">
        <v>711</v>
      </c>
      <c r="AD9" s="9">
        <v>1358479093.1399999</v>
      </c>
      <c r="AE9" s="10">
        <v>1361</v>
      </c>
      <c r="AF9" s="9">
        <v>1874663022.98</v>
      </c>
      <c r="AG9" s="10">
        <v>2191</v>
      </c>
      <c r="AH9" s="9">
        <v>3504950648</v>
      </c>
      <c r="AI9" s="10">
        <v>1056</v>
      </c>
      <c r="AJ9" s="9">
        <v>1898869115</v>
      </c>
      <c r="AK9" s="10">
        <v>597</v>
      </c>
      <c r="AL9" s="9">
        <v>1035255920</v>
      </c>
      <c r="AM9" s="10">
        <v>383</v>
      </c>
      <c r="AN9" s="61">
        <v>346338500</v>
      </c>
    </row>
    <row r="10" spans="1:40" ht="13.5" customHeight="1" x14ac:dyDescent="0.35">
      <c r="A10" s="1"/>
      <c r="B10" s="7">
        <v>2025</v>
      </c>
      <c r="C10" s="10">
        <f t="shared" si="0"/>
        <v>49283</v>
      </c>
      <c r="D10" s="9">
        <f t="shared" si="1"/>
        <v>115643148178.23</v>
      </c>
      <c r="E10" s="10">
        <f t="shared" ref="E10:AN10" si="2">SUM(E11:E22)</f>
        <v>18113</v>
      </c>
      <c r="F10" s="9">
        <f t="shared" si="2"/>
        <v>58975841332.32</v>
      </c>
      <c r="G10" s="10">
        <f t="shared" si="2"/>
        <v>686</v>
      </c>
      <c r="H10" s="9">
        <f t="shared" si="2"/>
        <v>795258984.79999995</v>
      </c>
      <c r="I10" s="10">
        <f t="shared" si="2"/>
        <v>1438</v>
      </c>
      <c r="J10" s="9">
        <f t="shared" si="2"/>
        <v>2204833350.6700001</v>
      </c>
      <c r="K10" s="10">
        <f t="shared" si="2"/>
        <v>966</v>
      </c>
      <c r="L10" s="9">
        <f t="shared" si="2"/>
        <v>1350453970</v>
      </c>
      <c r="M10" s="10">
        <f t="shared" si="2"/>
        <v>5619</v>
      </c>
      <c r="N10" s="9">
        <f t="shared" si="2"/>
        <v>12012169407</v>
      </c>
      <c r="O10" s="10">
        <f t="shared" si="2"/>
        <v>7617</v>
      </c>
      <c r="P10" s="9">
        <f t="shared" si="2"/>
        <v>15625146473.389999</v>
      </c>
      <c r="Q10" s="10">
        <f t="shared" si="2"/>
        <v>700</v>
      </c>
      <c r="R10" s="9">
        <f t="shared" si="2"/>
        <v>2386431158</v>
      </c>
      <c r="S10" s="10">
        <f t="shared" si="2"/>
        <v>1147</v>
      </c>
      <c r="T10" s="9">
        <f t="shared" si="2"/>
        <v>1587425228</v>
      </c>
      <c r="U10" s="10">
        <f t="shared" si="2"/>
        <v>1211</v>
      </c>
      <c r="V10" s="9">
        <f t="shared" si="2"/>
        <v>1804465130</v>
      </c>
      <c r="W10" s="10">
        <f t="shared" si="2"/>
        <v>1505</v>
      </c>
      <c r="X10" s="9">
        <f t="shared" si="2"/>
        <v>1632314244</v>
      </c>
      <c r="Y10" s="10">
        <f t="shared" si="2"/>
        <v>3224</v>
      </c>
      <c r="Z10" s="9">
        <f t="shared" si="2"/>
        <v>6697702765</v>
      </c>
      <c r="AA10" s="10">
        <f t="shared" si="2"/>
        <v>839</v>
      </c>
      <c r="AB10" s="9">
        <f t="shared" si="2"/>
        <v>833532705</v>
      </c>
      <c r="AC10" s="10">
        <f t="shared" si="2"/>
        <v>648</v>
      </c>
      <c r="AD10" s="9">
        <f t="shared" si="2"/>
        <v>893901300</v>
      </c>
      <c r="AE10" s="10">
        <f t="shared" si="2"/>
        <v>1346</v>
      </c>
      <c r="AF10" s="9">
        <f t="shared" si="2"/>
        <v>2409358962.0099998</v>
      </c>
      <c r="AG10" s="10">
        <f t="shared" si="2"/>
        <v>2093</v>
      </c>
      <c r="AH10" s="9">
        <f t="shared" si="2"/>
        <v>3703210174.04</v>
      </c>
      <c r="AI10" s="10">
        <f t="shared" si="2"/>
        <v>854</v>
      </c>
      <c r="AJ10" s="9">
        <f t="shared" si="2"/>
        <v>1386002362</v>
      </c>
      <c r="AK10" s="10">
        <f t="shared" si="2"/>
        <v>704</v>
      </c>
      <c r="AL10" s="9">
        <f t="shared" si="2"/>
        <v>1052265632</v>
      </c>
      <c r="AM10" s="10">
        <f t="shared" si="2"/>
        <v>573</v>
      </c>
      <c r="AN10" s="61">
        <f t="shared" si="2"/>
        <v>292835000</v>
      </c>
    </row>
    <row r="11" spans="1:40" ht="13.5" customHeight="1" x14ac:dyDescent="0.35">
      <c r="A11" s="1"/>
      <c r="B11" s="14" t="s">
        <v>19</v>
      </c>
      <c r="C11" s="20">
        <f t="shared" si="0"/>
        <v>4246</v>
      </c>
      <c r="D11" s="16">
        <f t="shared" si="1"/>
        <v>8613130150</v>
      </c>
      <c r="E11" s="17">
        <v>1554</v>
      </c>
      <c r="F11" s="16">
        <v>3954276961</v>
      </c>
      <c r="G11" s="17">
        <v>70</v>
      </c>
      <c r="H11" s="16">
        <v>76652523</v>
      </c>
      <c r="I11" s="17">
        <v>116</v>
      </c>
      <c r="J11" s="16">
        <v>218636500</v>
      </c>
      <c r="K11" s="17">
        <v>73</v>
      </c>
      <c r="L11" s="16">
        <v>54297500</v>
      </c>
      <c r="M11" s="17">
        <v>465</v>
      </c>
      <c r="N11" s="16">
        <v>982763760</v>
      </c>
      <c r="O11" s="17">
        <v>664</v>
      </c>
      <c r="P11" s="16">
        <v>1386739795</v>
      </c>
      <c r="Q11" s="17">
        <v>54</v>
      </c>
      <c r="R11" s="16">
        <v>122552004</v>
      </c>
      <c r="S11" s="17">
        <v>104</v>
      </c>
      <c r="T11" s="16">
        <v>177140005</v>
      </c>
      <c r="U11" s="17">
        <v>95</v>
      </c>
      <c r="V11" s="16">
        <v>170480000</v>
      </c>
      <c r="W11" s="17">
        <v>114</v>
      </c>
      <c r="X11" s="16">
        <v>94398200</v>
      </c>
      <c r="Y11" s="17">
        <v>290</v>
      </c>
      <c r="Z11" s="16">
        <v>523181125</v>
      </c>
      <c r="AA11" s="17">
        <v>91</v>
      </c>
      <c r="AB11" s="16">
        <v>100508125</v>
      </c>
      <c r="AC11" s="17">
        <v>58</v>
      </c>
      <c r="AD11" s="16">
        <v>75306250</v>
      </c>
      <c r="AE11" s="17">
        <v>136</v>
      </c>
      <c r="AF11" s="16">
        <v>155599475</v>
      </c>
      <c r="AG11" s="17">
        <v>207</v>
      </c>
      <c r="AH11" s="16">
        <v>319831376</v>
      </c>
      <c r="AI11" s="17">
        <v>60</v>
      </c>
      <c r="AJ11" s="16">
        <v>77911550</v>
      </c>
      <c r="AK11" s="17">
        <v>62</v>
      </c>
      <c r="AL11" s="16">
        <v>113505001</v>
      </c>
      <c r="AM11" s="17">
        <v>33</v>
      </c>
      <c r="AN11" s="52">
        <v>9350000</v>
      </c>
    </row>
    <row r="12" spans="1:40" ht="13.5" customHeight="1" x14ac:dyDescent="0.35">
      <c r="A12" s="1"/>
      <c r="B12" s="14" t="s">
        <v>20</v>
      </c>
      <c r="C12" s="20">
        <f t="shared" si="0"/>
        <v>4463</v>
      </c>
      <c r="D12" s="16">
        <f t="shared" si="1"/>
        <v>10560881106.009998</v>
      </c>
      <c r="E12" s="17">
        <v>1589</v>
      </c>
      <c r="F12" s="16">
        <v>5123238162.4799995</v>
      </c>
      <c r="G12" s="17">
        <v>73</v>
      </c>
      <c r="H12" s="16">
        <v>79300625</v>
      </c>
      <c r="I12" s="17">
        <v>147</v>
      </c>
      <c r="J12" s="16">
        <v>200023000</v>
      </c>
      <c r="K12" s="17">
        <v>66</v>
      </c>
      <c r="L12" s="16">
        <v>176330000</v>
      </c>
      <c r="M12" s="17">
        <v>517</v>
      </c>
      <c r="N12" s="16">
        <v>1023023875</v>
      </c>
      <c r="O12" s="17">
        <v>712</v>
      </c>
      <c r="P12" s="16">
        <v>1778375840.53</v>
      </c>
      <c r="Q12" s="17">
        <v>69</v>
      </c>
      <c r="R12" s="16">
        <v>86434950</v>
      </c>
      <c r="S12" s="17">
        <v>107</v>
      </c>
      <c r="T12" s="16">
        <v>113820000</v>
      </c>
      <c r="U12" s="17">
        <v>118</v>
      </c>
      <c r="V12" s="16">
        <v>109522375</v>
      </c>
      <c r="W12" s="17">
        <v>143</v>
      </c>
      <c r="X12" s="16">
        <v>154602002</v>
      </c>
      <c r="Y12" s="17">
        <v>290</v>
      </c>
      <c r="Z12" s="16">
        <v>904157992</v>
      </c>
      <c r="AA12" s="17">
        <v>80</v>
      </c>
      <c r="AB12" s="16">
        <v>25727550</v>
      </c>
      <c r="AC12" s="17">
        <v>58</v>
      </c>
      <c r="AD12" s="16">
        <v>67012500</v>
      </c>
      <c r="AE12" s="17">
        <v>122</v>
      </c>
      <c r="AF12" s="16">
        <v>152170126</v>
      </c>
      <c r="AG12" s="17">
        <v>181</v>
      </c>
      <c r="AH12" s="16">
        <v>395424300</v>
      </c>
      <c r="AI12" s="17">
        <v>75</v>
      </c>
      <c r="AJ12" s="16">
        <v>99264050</v>
      </c>
      <c r="AK12" s="17">
        <v>62</v>
      </c>
      <c r="AL12" s="16">
        <v>43928758</v>
      </c>
      <c r="AM12" s="17">
        <v>54</v>
      </c>
      <c r="AN12" s="52">
        <v>28525000</v>
      </c>
    </row>
    <row r="13" spans="1:40" ht="13.5" customHeight="1" x14ac:dyDescent="0.35">
      <c r="A13" s="1"/>
      <c r="B13" s="14" t="s">
        <v>21</v>
      </c>
      <c r="C13" s="20">
        <f t="shared" si="0"/>
        <v>5116</v>
      </c>
      <c r="D13" s="16">
        <f t="shared" si="1"/>
        <v>9845769684.2299995</v>
      </c>
      <c r="E13" s="17">
        <v>1854</v>
      </c>
      <c r="F13" s="16">
        <v>4501998783.71</v>
      </c>
      <c r="G13" s="17">
        <v>79</v>
      </c>
      <c r="H13" s="16">
        <v>71717360</v>
      </c>
      <c r="I13" s="17">
        <v>150</v>
      </c>
      <c r="J13" s="16">
        <v>133221250</v>
      </c>
      <c r="K13" s="17">
        <v>118</v>
      </c>
      <c r="L13" s="16">
        <v>79861050</v>
      </c>
      <c r="M13" s="17">
        <v>581</v>
      </c>
      <c r="N13" s="16">
        <v>1601971600</v>
      </c>
      <c r="O13" s="17">
        <v>788</v>
      </c>
      <c r="P13" s="16">
        <v>975073586.51999998</v>
      </c>
      <c r="Q13" s="17">
        <v>82</v>
      </c>
      <c r="R13" s="16">
        <v>166027501</v>
      </c>
      <c r="S13" s="17">
        <v>156</v>
      </c>
      <c r="T13" s="16">
        <v>353051571</v>
      </c>
      <c r="U13" s="17">
        <v>98</v>
      </c>
      <c r="V13" s="16">
        <v>159423500</v>
      </c>
      <c r="W13" s="17">
        <v>135</v>
      </c>
      <c r="X13" s="16">
        <v>165470650</v>
      </c>
      <c r="Y13" s="17">
        <v>322</v>
      </c>
      <c r="Z13" s="16">
        <v>534531207</v>
      </c>
      <c r="AA13" s="17">
        <v>114</v>
      </c>
      <c r="AB13" s="16">
        <v>107225000</v>
      </c>
      <c r="AC13" s="17">
        <v>52</v>
      </c>
      <c r="AD13" s="16">
        <v>70213750</v>
      </c>
      <c r="AE13" s="17">
        <v>178</v>
      </c>
      <c r="AF13" s="16">
        <v>428685375</v>
      </c>
      <c r="AG13" s="17">
        <v>205</v>
      </c>
      <c r="AH13" s="16">
        <v>249103750</v>
      </c>
      <c r="AI13" s="17">
        <v>89</v>
      </c>
      <c r="AJ13" s="16">
        <v>90696250</v>
      </c>
      <c r="AK13" s="17">
        <v>61</v>
      </c>
      <c r="AL13" s="16">
        <v>150197500</v>
      </c>
      <c r="AM13" s="17">
        <v>54</v>
      </c>
      <c r="AN13" s="52">
        <v>7300000</v>
      </c>
    </row>
    <row r="14" spans="1:40" ht="13.5" customHeight="1" x14ac:dyDescent="0.35">
      <c r="A14" s="1"/>
      <c r="B14" s="14" t="s">
        <v>22</v>
      </c>
      <c r="C14" s="20">
        <f t="shared" si="0"/>
        <v>3800</v>
      </c>
      <c r="D14" s="16">
        <f t="shared" si="1"/>
        <v>8582302085.5</v>
      </c>
      <c r="E14" s="17">
        <v>1371</v>
      </c>
      <c r="F14" s="16">
        <v>4495188118.5</v>
      </c>
      <c r="G14" s="17">
        <v>46</v>
      </c>
      <c r="H14" s="16">
        <v>73696250</v>
      </c>
      <c r="I14" s="17">
        <v>132</v>
      </c>
      <c r="J14" s="16">
        <v>81814168</v>
      </c>
      <c r="K14" s="17">
        <v>63</v>
      </c>
      <c r="L14" s="16">
        <v>49434250</v>
      </c>
      <c r="M14" s="17">
        <v>462</v>
      </c>
      <c r="N14" s="16">
        <v>1348488500</v>
      </c>
      <c r="O14" s="17">
        <v>570</v>
      </c>
      <c r="P14" s="16">
        <v>587784477</v>
      </c>
      <c r="Q14" s="17">
        <v>46</v>
      </c>
      <c r="R14" s="16">
        <v>145085200</v>
      </c>
      <c r="S14" s="17">
        <v>82</v>
      </c>
      <c r="T14" s="16">
        <v>70706250</v>
      </c>
      <c r="U14" s="17">
        <v>100</v>
      </c>
      <c r="V14" s="16">
        <v>71001750</v>
      </c>
      <c r="W14" s="17">
        <v>106</v>
      </c>
      <c r="X14" s="16">
        <v>98100690</v>
      </c>
      <c r="Y14" s="17">
        <v>249</v>
      </c>
      <c r="Z14" s="16">
        <v>740192327</v>
      </c>
      <c r="AA14" s="17">
        <v>65</v>
      </c>
      <c r="AB14" s="16">
        <v>34943750</v>
      </c>
      <c r="AC14" s="17">
        <v>62</v>
      </c>
      <c r="AD14" s="16">
        <v>111800000</v>
      </c>
      <c r="AE14" s="17">
        <v>114</v>
      </c>
      <c r="AF14" s="16">
        <v>197070005</v>
      </c>
      <c r="AG14" s="17">
        <v>172</v>
      </c>
      <c r="AH14" s="16">
        <v>320674750</v>
      </c>
      <c r="AI14" s="17">
        <v>69</v>
      </c>
      <c r="AJ14" s="16">
        <v>87964100</v>
      </c>
      <c r="AK14" s="17">
        <v>55</v>
      </c>
      <c r="AL14" s="16">
        <v>56933750</v>
      </c>
      <c r="AM14" s="17">
        <v>36</v>
      </c>
      <c r="AN14" s="52">
        <v>11423750</v>
      </c>
    </row>
    <row r="15" spans="1:40" ht="13.5" customHeight="1" x14ac:dyDescent="0.35">
      <c r="A15" s="1"/>
      <c r="B15" s="14" t="s">
        <v>23</v>
      </c>
      <c r="C15" s="20">
        <f t="shared" si="0"/>
        <v>3720</v>
      </c>
      <c r="D15" s="16">
        <f t="shared" si="1"/>
        <v>8589371671.8400011</v>
      </c>
      <c r="E15" s="17">
        <v>1373</v>
      </c>
      <c r="F15" s="16">
        <v>4967862127.0200005</v>
      </c>
      <c r="G15" s="17">
        <v>50</v>
      </c>
      <c r="H15" s="16">
        <v>74718501</v>
      </c>
      <c r="I15" s="17">
        <v>117</v>
      </c>
      <c r="J15" s="16">
        <v>123816500</v>
      </c>
      <c r="K15" s="17">
        <v>59</v>
      </c>
      <c r="L15" s="16">
        <v>59217900</v>
      </c>
      <c r="M15" s="17">
        <v>418</v>
      </c>
      <c r="N15" s="16">
        <v>827089576</v>
      </c>
      <c r="O15" s="17">
        <v>576</v>
      </c>
      <c r="P15" s="16">
        <v>1071229800.8</v>
      </c>
      <c r="Q15" s="17">
        <v>55</v>
      </c>
      <c r="R15" s="16">
        <v>82239375</v>
      </c>
      <c r="S15" s="17">
        <v>84</v>
      </c>
      <c r="T15" s="16">
        <v>79368750</v>
      </c>
      <c r="U15" s="17">
        <v>80</v>
      </c>
      <c r="V15" s="16">
        <v>143237000</v>
      </c>
      <c r="W15" s="17">
        <v>126</v>
      </c>
      <c r="X15" s="16">
        <v>109488250</v>
      </c>
      <c r="Y15" s="17">
        <v>258</v>
      </c>
      <c r="Z15" s="16">
        <v>401922317</v>
      </c>
      <c r="AA15" s="17">
        <v>60</v>
      </c>
      <c r="AB15" s="16">
        <v>22082500</v>
      </c>
      <c r="AC15" s="17">
        <v>40</v>
      </c>
      <c r="AD15" s="16">
        <v>39360000</v>
      </c>
      <c r="AE15" s="17">
        <v>75</v>
      </c>
      <c r="AF15" s="16">
        <v>124298500.02</v>
      </c>
      <c r="AG15" s="17">
        <v>182</v>
      </c>
      <c r="AH15" s="16">
        <v>281793075</v>
      </c>
      <c r="AI15" s="17">
        <v>58</v>
      </c>
      <c r="AJ15" s="16">
        <v>36737500</v>
      </c>
      <c r="AK15" s="17">
        <v>63</v>
      </c>
      <c r="AL15" s="16">
        <v>112400000</v>
      </c>
      <c r="AM15" s="17">
        <v>46</v>
      </c>
      <c r="AN15" s="52">
        <v>32510000</v>
      </c>
    </row>
    <row r="16" spans="1:40" ht="13.5" customHeight="1" x14ac:dyDescent="0.35">
      <c r="A16" s="1"/>
      <c r="B16" s="14" t="s">
        <v>24</v>
      </c>
      <c r="C16" s="20">
        <f t="shared" si="0"/>
        <v>3954</v>
      </c>
      <c r="D16" s="16">
        <f t="shared" si="1"/>
        <v>8459471998.9700003</v>
      </c>
      <c r="E16" s="17">
        <v>1510</v>
      </c>
      <c r="F16" s="16">
        <v>4468175624.5</v>
      </c>
      <c r="G16" s="17">
        <v>50</v>
      </c>
      <c r="H16" s="16">
        <v>39321001.799999997</v>
      </c>
      <c r="I16" s="17">
        <v>105</v>
      </c>
      <c r="J16" s="16">
        <v>114737181.67</v>
      </c>
      <c r="K16" s="17">
        <v>156</v>
      </c>
      <c r="L16" s="16">
        <v>71869000</v>
      </c>
      <c r="M16" s="17">
        <v>444</v>
      </c>
      <c r="N16" s="16">
        <v>681387501</v>
      </c>
      <c r="O16" s="17">
        <v>620</v>
      </c>
      <c r="P16" s="16">
        <v>1252740583</v>
      </c>
      <c r="Q16" s="17">
        <v>46</v>
      </c>
      <c r="R16" s="16">
        <v>59874350</v>
      </c>
      <c r="S16" s="17">
        <v>73</v>
      </c>
      <c r="T16" s="16">
        <v>70540000</v>
      </c>
      <c r="U16" s="17">
        <v>96</v>
      </c>
      <c r="V16" s="16">
        <v>257748750</v>
      </c>
      <c r="W16" s="17">
        <v>144</v>
      </c>
      <c r="X16" s="16">
        <v>126011500</v>
      </c>
      <c r="Y16" s="17">
        <v>207</v>
      </c>
      <c r="Z16" s="16">
        <v>466999502</v>
      </c>
      <c r="AA16" s="17">
        <v>74</v>
      </c>
      <c r="AB16" s="16">
        <v>78612000</v>
      </c>
      <c r="AC16" s="17">
        <v>56</v>
      </c>
      <c r="AD16" s="16">
        <v>150347500</v>
      </c>
      <c r="AE16" s="17">
        <v>101</v>
      </c>
      <c r="AF16" s="16">
        <v>317180755</v>
      </c>
      <c r="AG16" s="17">
        <v>144</v>
      </c>
      <c r="AH16" s="16">
        <v>189118000</v>
      </c>
      <c r="AI16" s="17">
        <v>58</v>
      </c>
      <c r="AJ16" s="16">
        <v>59966250</v>
      </c>
      <c r="AK16" s="17">
        <v>37</v>
      </c>
      <c r="AL16" s="16">
        <v>43442500</v>
      </c>
      <c r="AM16" s="17">
        <v>33</v>
      </c>
      <c r="AN16" s="52">
        <v>11400000</v>
      </c>
    </row>
    <row r="17" spans="1:40" ht="13.5" customHeight="1" x14ac:dyDescent="0.35">
      <c r="A17" s="1"/>
      <c r="B17" s="14" t="s">
        <v>25</v>
      </c>
      <c r="C17" s="20">
        <f t="shared" si="0"/>
        <v>4528</v>
      </c>
      <c r="D17" s="16">
        <f t="shared" si="1"/>
        <v>11139806654</v>
      </c>
      <c r="E17" s="17">
        <v>1716</v>
      </c>
      <c r="F17" s="16">
        <v>5141746415</v>
      </c>
      <c r="G17" s="17">
        <v>52</v>
      </c>
      <c r="H17" s="16">
        <v>51167500</v>
      </c>
      <c r="I17" s="17">
        <v>95</v>
      </c>
      <c r="J17" s="16">
        <v>288798000</v>
      </c>
      <c r="K17" s="17">
        <v>83</v>
      </c>
      <c r="L17" s="16">
        <v>174659500</v>
      </c>
      <c r="M17" s="17">
        <v>486</v>
      </c>
      <c r="N17" s="16">
        <v>923798681</v>
      </c>
      <c r="O17" s="17">
        <v>714</v>
      </c>
      <c r="P17" s="16">
        <v>2349418663</v>
      </c>
      <c r="Q17" s="17">
        <v>57</v>
      </c>
      <c r="R17" s="16">
        <v>94535508</v>
      </c>
      <c r="S17" s="17">
        <v>108</v>
      </c>
      <c r="T17" s="16">
        <v>187962000</v>
      </c>
      <c r="U17" s="17">
        <v>121</v>
      </c>
      <c r="V17" s="16">
        <v>104010000</v>
      </c>
      <c r="W17" s="17">
        <v>133</v>
      </c>
      <c r="X17" s="16">
        <v>116888810</v>
      </c>
      <c r="Y17" s="17">
        <v>311</v>
      </c>
      <c r="Z17" s="16">
        <v>555084975</v>
      </c>
      <c r="AA17" s="17">
        <v>85</v>
      </c>
      <c r="AB17" s="16">
        <v>97321252</v>
      </c>
      <c r="AC17" s="17">
        <v>66</v>
      </c>
      <c r="AD17" s="16">
        <v>128362600</v>
      </c>
      <c r="AE17" s="17">
        <v>137</v>
      </c>
      <c r="AF17" s="16">
        <v>337078750</v>
      </c>
      <c r="AG17" s="17">
        <v>204</v>
      </c>
      <c r="AH17" s="16">
        <v>383160850</v>
      </c>
      <c r="AI17" s="17">
        <v>60</v>
      </c>
      <c r="AJ17" s="16">
        <v>110629000</v>
      </c>
      <c r="AK17" s="17">
        <v>73</v>
      </c>
      <c r="AL17" s="16">
        <v>73684150</v>
      </c>
      <c r="AM17" s="17">
        <v>27</v>
      </c>
      <c r="AN17" s="52">
        <v>21500000</v>
      </c>
    </row>
    <row r="18" spans="1:40" ht="13.5" customHeight="1" x14ac:dyDescent="0.35">
      <c r="A18" s="1"/>
      <c r="B18" s="14" t="s">
        <v>26</v>
      </c>
      <c r="C18" s="20">
        <f t="shared" si="0"/>
        <v>4463</v>
      </c>
      <c r="D18" s="16">
        <f t="shared" si="1"/>
        <v>15076220692</v>
      </c>
      <c r="E18" s="17">
        <v>1679</v>
      </c>
      <c r="F18" s="16">
        <v>9728141878</v>
      </c>
      <c r="G18" s="17">
        <v>59</v>
      </c>
      <c r="H18" s="16">
        <v>132030750</v>
      </c>
      <c r="I18" s="17">
        <v>116</v>
      </c>
      <c r="J18" s="16">
        <v>188124000</v>
      </c>
      <c r="K18" s="17">
        <v>65</v>
      </c>
      <c r="L18" s="16">
        <v>121954000</v>
      </c>
      <c r="M18" s="17">
        <v>498</v>
      </c>
      <c r="N18" s="16">
        <v>967846973</v>
      </c>
      <c r="O18" s="17">
        <v>663</v>
      </c>
      <c r="P18" s="16">
        <v>1520160811</v>
      </c>
      <c r="Q18" s="17">
        <v>67</v>
      </c>
      <c r="R18" s="16">
        <v>212263020</v>
      </c>
      <c r="S18" s="17">
        <v>109</v>
      </c>
      <c r="T18" s="16">
        <v>155039500</v>
      </c>
      <c r="U18" s="17">
        <v>139</v>
      </c>
      <c r="V18" s="16">
        <v>233311100</v>
      </c>
      <c r="W18" s="17">
        <v>172</v>
      </c>
      <c r="X18" s="16">
        <v>177666575</v>
      </c>
      <c r="Y18" s="17">
        <v>264</v>
      </c>
      <c r="Z18" s="16">
        <v>677410612</v>
      </c>
      <c r="AA18" s="17">
        <v>72</v>
      </c>
      <c r="AB18" s="16">
        <v>105341250</v>
      </c>
      <c r="AC18" s="17">
        <v>63</v>
      </c>
      <c r="AD18" s="16">
        <v>43192500</v>
      </c>
      <c r="AE18" s="17">
        <v>114</v>
      </c>
      <c r="AF18" s="16">
        <v>145776350</v>
      </c>
      <c r="AG18" s="17">
        <v>171</v>
      </c>
      <c r="AH18" s="16">
        <v>296523875</v>
      </c>
      <c r="AI18" s="17">
        <v>95</v>
      </c>
      <c r="AJ18" s="16">
        <v>79517750</v>
      </c>
      <c r="AK18" s="17">
        <v>76</v>
      </c>
      <c r="AL18" s="16">
        <v>195539748</v>
      </c>
      <c r="AM18" s="17">
        <v>41</v>
      </c>
      <c r="AN18" s="52">
        <v>96380000</v>
      </c>
    </row>
    <row r="19" spans="1:40" ht="13.5" customHeight="1" x14ac:dyDescent="0.35">
      <c r="A19" s="1"/>
      <c r="B19" s="14" t="s">
        <v>27</v>
      </c>
      <c r="C19" s="20">
        <f t="shared" si="0"/>
        <v>4736</v>
      </c>
      <c r="D19" s="16">
        <f t="shared" si="1"/>
        <v>10016577300.849998</v>
      </c>
      <c r="E19" s="17">
        <v>1720</v>
      </c>
      <c r="F19" s="16">
        <v>4634555582.8099995</v>
      </c>
      <c r="G19" s="17">
        <v>62</v>
      </c>
      <c r="H19" s="16">
        <v>41173250</v>
      </c>
      <c r="I19" s="17">
        <v>173</v>
      </c>
      <c r="J19" s="16">
        <v>135686275</v>
      </c>
      <c r="K19" s="17">
        <v>71</v>
      </c>
      <c r="L19" s="16">
        <v>303837500</v>
      </c>
      <c r="M19" s="17">
        <v>554</v>
      </c>
      <c r="N19" s="16">
        <v>1155211242</v>
      </c>
      <c r="O19" s="17">
        <v>714</v>
      </c>
      <c r="P19" s="16">
        <v>1308754464</v>
      </c>
      <c r="Q19" s="17">
        <v>64</v>
      </c>
      <c r="R19" s="16">
        <v>128923750</v>
      </c>
      <c r="S19" s="17">
        <v>102</v>
      </c>
      <c r="T19" s="16">
        <v>207038751</v>
      </c>
      <c r="U19" s="17">
        <v>124</v>
      </c>
      <c r="V19" s="16">
        <v>205867357</v>
      </c>
      <c r="W19" s="17">
        <v>134</v>
      </c>
      <c r="X19" s="16">
        <v>136970301</v>
      </c>
      <c r="Y19" s="17">
        <v>355</v>
      </c>
      <c r="Z19" s="16">
        <v>442910758</v>
      </c>
      <c r="AA19" s="17">
        <v>68</v>
      </c>
      <c r="AB19" s="16">
        <v>140341927</v>
      </c>
      <c r="AC19" s="17">
        <v>60</v>
      </c>
      <c r="AD19" s="16">
        <v>61919500</v>
      </c>
      <c r="AE19" s="17">
        <v>125</v>
      </c>
      <c r="AF19" s="16">
        <v>130926300</v>
      </c>
      <c r="AG19" s="17">
        <v>200</v>
      </c>
      <c r="AH19" s="16">
        <v>302668343.03999996</v>
      </c>
      <c r="AI19" s="17">
        <v>88</v>
      </c>
      <c r="AJ19" s="16">
        <v>508010000</v>
      </c>
      <c r="AK19" s="17">
        <v>66</v>
      </c>
      <c r="AL19" s="16">
        <v>158075000</v>
      </c>
      <c r="AM19" s="17">
        <v>56</v>
      </c>
      <c r="AN19" s="52">
        <v>13707000</v>
      </c>
    </row>
    <row r="20" spans="1:40" ht="13.5" customHeight="1" x14ac:dyDescent="0.35">
      <c r="A20" s="1"/>
      <c r="B20" s="14" t="s">
        <v>28</v>
      </c>
      <c r="C20" s="20">
        <f t="shared" si="0"/>
        <v>4306</v>
      </c>
      <c r="D20" s="16">
        <f t="shared" si="1"/>
        <v>8189031201</v>
      </c>
      <c r="E20" s="17">
        <v>1551</v>
      </c>
      <c r="F20" s="16">
        <v>3836956795</v>
      </c>
      <c r="G20" s="17">
        <v>67</v>
      </c>
      <c r="H20" s="16">
        <v>127516224</v>
      </c>
      <c r="I20" s="17">
        <v>125</v>
      </c>
      <c r="J20" s="16">
        <v>130200976</v>
      </c>
      <c r="K20" s="17">
        <v>118</v>
      </c>
      <c r="L20" s="16">
        <v>70966020</v>
      </c>
      <c r="M20" s="17">
        <v>514</v>
      </c>
      <c r="N20" s="16">
        <v>992555821</v>
      </c>
      <c r="O20" s="17">
        <v>656</v>
      </c>
      <c r="P20" s="16">
        <v>1270006027</v>
      </c>
      <c r="Q20" s="17">
        <v>59</v>
      </c>
      <c r="R20" s="16">
        <v>64917500</v>
      </c>
      <c r="S20" s="17">
        <v>102</v>
      </c>
      <c r="T20" s="16">
        <v>53442700</v>
      </c>
      <c r="U20" s="17">
        <v>105</v>
      </c>
      <c r="V20" s="16">
        <v>123680790</v>
      </c>
      <c r="W20" s="17">
        <v>137</v>
      </c>
      <c r="X20" s="16">
        <v>144117763</v>
      </c>
      <c r="Y20" s="17">
        <v>286</v>
      </c>
      <c r="Z20" s="16">
        <v>498382700</v>
      </c>
      <c r="AA20" s="17">
        <v>50</v>
      </c>
      <c r="AB20" s="16">
        <v>32614000</v>
      </c>
      <c r="AC20" s="17">
        <v>57</v>
      </c>
      <c r="AD20" s="16">
        <v>41950200</v>
      </c>
      <c r="AE20" s="17">
        <v>104</v>
      </c>
      <c r="AF20" s="16">
        <v>183769750</v>
      </c>
      <c r="AG20" s="17">
        <v>179</v>
      </c>
      <c r="AH20" s="16">
        <v>443602650</v>
      </c>
      <c r="AI20" s="17">
        <v>86</v>
      </c>
      <c r="AJ20" s="16">
        <v>108040160</v>
      </c>
      <c r="AK20" s="17">
        <v>57</v>
      </c>
      <c r="AL20" s="16">
        <v>36008125</v>
      </c>
      <c r="AM20" s="17">
        <v>53</v>
      </c>
      <c r="AN20" s="52">
        <v>30303000</v>
      </c>
    </row>
    <row r="21" spans="1:40" ht="13.5" customHeight="1" x14ac:dyDescent="0.35">
      <c r="A21" s="1"/>
      <c r="B21" s="14" t="s">
        <v>29</v>
      </c>
      <c r="C21" s="20">
        <f t="shared" si="0"/>
        <v>3208</v>
      </c>
      <c r="D21" s="16">
        <f t="shared" si="1"/>
        <v>8620921659.9899998</v>
      </c>
      <c r="E21" s="17">
        <v>1220</v>
      </c>
      <c r="F21" s="16">
        <v>4680356610.5</v>
      </c>
      <c r="G21" s="17">
        <v>44</v>
      </c>
      <c r="H21" s="16">
        <v>14898000</v>
      </c>
      <c r="I21" s="17">
        <v>88</v>
      </c>
      <c r="J21" s="16">
        <v>408926250</v>
      </c>
      <c r="K21" s="17">
        <v>40</v>
      </c>
      <c r="L21" s="16">
        <v>144436000</v>
      </c>
      <c r="M21" s="17">
        <v>375</v>
      </c>
      <c r="N21" s="16">
        <v>723201101</v>
      </c>
      <c r="O21" s="17">
        <v>491</v>
      </c>
      <c r="P21" s="16">
        <v>829434407.5</v>
      </c>
      <c r="Q21" s="17">
        <v>57</v>
      </c>
      <c r="R21" s="16">
        <v>271468000</v>
      </c>
      <c r="S21" s="17">
        <v>67</v>
      </c>
      <c r="T21" s="16">
        <v>27794451</v>
      </c>
      <c r="U21" s="17">
        <v>73</v>
      </c>
      <c r="V21" s="16">
        <v>133788758</v>
      </c>
      <c r="W21" s="17">
        <v>84</v>
      </c>
      <c r="X21" s="16">
        <v>139660003</v>
      </c>
      <c r="Y21" s="17">
        <v>189</v>
      </c>
      <c r="Z21" s="16">
        <v>590160425</v>
      </c>
      <c r="AA21" s="17">
        <v>44</v>
      </c>
      <c r="AB21" s="16">
        <v>39335101</v>
      </c>
      <c r="AC21" s="17">
        <v>32</v>
      </c>
      <c r="AD21" s="16">
        <v>43387500</v>
      </c>
      <c r="AE21" s="17">
        <v>65</v>
      </c>
      <c r="AF21" s="16">
        <v>73977500.989999995</v>
      </c>
      <c r="AG21" s="17">
        <v>144</v>
      </c>
      <c r="AH21" s="16">
        <v>363143950</v>
      </c>
      <c r="AI21" s="17">
        <v>69</v>
      </c>
      <c r="AJ21" s="16">
        <v>88100002</v>
      </c>
      <c r="AK21" s="17">
        <v>44</v>
      </c>
      <c r="AL21" s="16">
        <v>32753600</v>
      </c>
      <c r="AM21" s="17">
        <v>82</v>
      </c>
      <c r="AN21" s="52">
        <v>16100000</v>
      </c>
    </row>
    <row r="22" spans="1:40" ht="13.5" customHeight="1" x14ac:dyDescent="0.35">
      <c r="A22" s="1"/>
      <c r="B22" s="14" t="s">
        <v>30</v>
      </c>
      <c r="C22" s="20">
        <f t="shared" si="0"/>
        <v>2743</v>
      </c>
      <c r="D22" s="16">
        <f t="shared" si="1"/>
        <v>7949663973.8399992</v>
      </c>
      <c r="E22" s="17">
        <v>976</v>
      </c>
      <c r="F22" s="16">
        <v>3443344273.7999997</v>
      </c>
      <c r="G22" s="17">
        <v>34</v>
      </c>
      <c r="H22" s="16">
        <v>13067000</v>
      </c>
      <c r="I22" s="17">
        <v>74</v>
      </c>
      <c r="J22" s="16">
        <v>180849250</v>
      </c>
      <c r="K22" s="17">
        <v>54</v>
      </c>
      <c r="L22" s="16">
        <v>43591250</v>
      </c>
      <c r="M22" s="17">
        <v>305</v>
      </c>
      <c r="N22" s="16">
        <v>784830777</v>
      </c>
      <c r="O22" s="17">
        <v>449</v>
      </c>
      <c r="P22" s="16">
        <v>1295428018.04</v>
      </c>
      <c r="Q22" s="17">
        <v>44</v>
      </c>
      <c r="R22" s="16">
        <v>952110000</v>
      </c>
      <c r="S22" s="17">
        <v>53</v>
      </c>
      <c r="T22" s="16">
        <v>91521250</v>
      </c>
      <c r="U22" s="17">
        <v>62</v>
      </c>
      <c r="V22" s="16">
        <v>92393750</v>
      </c>
      <c r="W22" s="17">
        <v>77</v>
      </c>
      <c r="X22" s="16">
        <v>168939500</v>
      </c>
      <c r="Y22" s="17">
        <v>203</v>
      </c>
      <c r="Z22" s="16">
        <v>362768825</v>
      </c>
      <c r="AA22" s="17">
        <v>36</v>
      </c>
      <c r="AB22" s="16">
        <v>49480250</v>
      </c>
      <c r="AC22" s="17">
        <v>44</v>
      </c>
      <c r="AD22" s="16">
        <v>61049000</v>
      </c>
      <c r="AE22" s="17">
        <v>75</v>
      </c>
      <c r="AF22" s="16">
        <v>162826075</v>
      </c>
      <c r="AG22" s="17">
        <v>104</v>
      </c>
      <c r="AH22" s="16">
        <v>158165255</v>
      </c>
      <c r="AI22" s="17">
        <v>47</v>
      </c>
      <c r="AJ22" s="16">
        <v>39165750</v>
      </c>
      <c r="AK22" s="17">
        <v>48</v>
      </c>
      <c r="AL22" s="16">
        <v>35797500</v>
      </c>
      <c r="AM22" s="17">
        <v>58</v>
      </c>
      <c r="AN22" s="52">
        <v>14336250</v>
      </c>
    </row>
    <row r="23" spans="1:40" ht="13.5" customHeight="1" x14ac:dyDescent="0.35">
      <c r="A23" s="1"/>
      <c r="B23" s="7">
        <v>2026</v>
      </c>
      <c r="C23" s="23">
        <f t="shared" si="0"/>
        <v>25590</v>
      </c>
      <c r="D23" s="22">
        <f t="shared" si="1"/>
        <v>61578928216.419998</v>
      </c>
      <c r="E23" s="23">
        <f t="shared" ref="E23:AN23" si="3">SUM(E24:E29)</f>
        <v>9404</v>
      </c>
      <c r="F23" s="22">
        <f t="shared" si="3"/>
        <v>27861617390.029999</v>
      </c>
      <c r="G23" s="23">
        <f t="shared" si="3"/>
        <v>391</v>
      </c>
      <c r="H23" s="22">
        <f t="shared" si="3"/>
        <v>726402504</v>
      </c>
      <c r="I23" s="23">
        <f t="shared" si="3"/>
        <v>692</v>
      </c>
      <c r="J23" s="22">
        <f t="shared" si="3"/>
        <v>1776911325</v>
      </c>
      <c r="K23" s="23">
        <f t="shared" si="3"/>
        <v>489</v>
      </c>
      <c r="L23" s="22">
        <f t="shared" si="3"/>
        <v>844022778</v>
      </c>
      <c r="M23" s="23">
        <f t="shared" si="3"/>
        <v>2864</v>
      </c>
      <c r="N23" s="22">
        <f t="shared" si="3"/>
        <v>6376467141</v>
      </c>
      <c r="O23" s="23">
        <f t="shared" si="3"/>
        <v>4409</v>
      </c>
      <c r="P23" s="22">
        <f t="shared" si="3"/>
        <v>8646975631.8899994</v>
      </c>
      <c r="Q23" s="23">
        <f t="shared" si="3"/>
        <v>381</v>
      </c>
      <c r="R23" s="22">
        <f t="shared" si="3"/>
        <v>727743626</v>
      </c>
      <c r="S23" s="23">
        <f t="shared" si="3"/>
        <v>558</v>
      </c>
      <c r="T23" s="22">
        <f t="shared" si="3"/>
        <v>1167677505</v>
      </c>
      <c r="U23" s="23">
        <f t="shared" si="3"/>
        <v>614</v>
      </c>
      <c r="V23" s="22">
        <f t="shared" si="3"/>
        <v>826834065</v>
      </c>
      <c r="W23" s="23">
        <f t="shared" si="3"/>
        <v>701</v>
      </c>
      <c r="X23" s="22">
        <f t="shared" si="3"/>
        <v>1201940884</v>
      </c>
      <c r="Y23" s="23">
        <f t="shared" si="3"/>
        <v>1637</v>
      </c>
      <c r="Z23" s="22">
        <f t="shared" si="3"/>
        <v>4340527527.5</v>
      </c>
      <c r="AA23" s="23">
        <f t="shared" si="3"/>
        <v>342</v>
      </c>
      <c r="AB23" s="22">
        <f t="shared" si="3"/>
        <v>600994850</v>
      </c>
      <c r="AC23" s="23">
        <f t="shared" si="3"/>
        <v>326</v>
      </c>
      <c r="AD23" s="22">
        <f t="shared" si="3"/>
        <v>747834259</v>
      </c>
      <c r="AE23" s="23">
        <f t="shared" si="3"/>
        <v>638</v>
      </c>
      <c r="AF23" s="22">
        <f t="shared" si="3"/>
        <v>1182599902</v>
      </c>
      <c r="AG23" s="23">
        <f t="shared" si="3"/>
        <v>1127</v>
      </c>
      <c r="AH23" s="22">
        <f t="shared" si="3"/>
        <v>2306318309</v>
      </c>
      <c r="AI23" s="23">
        <f t="shared" si="3"/>
        <v>464</v>
      </c>
      <c r="AJ23" s="22">
        <f t="shared" si="3"/>
        <v>1001083516</v>
      </c>
      <c r="AK23" s="23">
        <f t="shared" si="3"/>
        <v>375</v>
      </c>
      <c r="AL23" s="22">
        <f t="shared" si="3"/>
        <v>1040607003</v>
      </c>
      <c r="AM23" s="23">
        <f t="shared" si="3"/>
        <v>178</v>
      </c>
      <c r="AN23" s="62">
        <f t="shared" si="3"/>
        <v>202370000</v>
      </c>
    </row>
    <row r="24" spans="1:40" ht="13.5" customHeight="1" x14ac:dyDescent="0.35">
      <c r="A24" s="1"/>
      <c r="B24" s="14" t="s">
        <v>19</v>
      </c>
      <c r="C24" s="20">
        <f t="shared" si="0"/>
        <v>3914</v>
      </c>
      <c r="D24" s="16">
        <f t="shared" si="1"/>
        <v>9174888112.5</v>
      </c>
      <c r="E24" s="17">
        <v>1391</v>
      </c>
      <c r="F24" s="16">
        <v>3456670099.5</v>
      </c>
      <c r="G24" s="17">
        <v>57</v>
      </c>
      <c r="H24" s="16">
        <v>137312000</v>
      </c>
      <c r="I24" s="17">
        <v>98</v>
      </c>
      <c r="J24" s="16">
        <v>421823350</v>
      </c>
      <c r="K24" s="17">
        <v>85</v>
      </c>
      <c r="L24" s="16">
        <v>159110325</v>
      </c>
      <c r="M24" s="17">
        <v>471</v>
      </c>
      <c r="N24" s="16">
        <v>1128467951</v>
      </c>
      <c r="O24" s="17">
        <v>695</v>
      </c>
      <c r="P24" s="16">
        <v>1104444244</v>
      </c>
      <c r="Q24" s="17">
        <v>64</v>
      </c>
      <c r="R24" s="16">
        <v>121998751</v>
      </c>
      <c r="S24" s="17">
        <v>109</v>
      </c>
      <c r="T24" s="16">
        <v>487674250</v>
      </c>
      <c r="U24" s="17">
        <v>84</v>
      </c>
      <c r="V24" s="16">
        <v>67165001</v>
      </c>
      <c r="W24" s="17">
        <v>88</v>
      </c>
      <c r="X24" s="16">
        <v>345986504</v>
      </c>
      <c r="Y24" s="17">
        <v>232</v>
      </c>
      <c r="Z24" s="16">
        <v>658915101</v>
      </c>
      <c r="AA24" s="17">
        <v>53</v>
      </c>
      <c r="AB24" s="16">
        <v>43037500</v>
      </c>
      <c r="AC24" s="17">
        <v>59</v>
      </c>
      <c r="AD24" s="16">
        <v>154329536</v>
      </c>
      <c r="AE24" s="17">
        <v>89</v>
      </c>
      <c r="AF24" s="16">
        <v>162474250</v>
      </c>
      <c r="AG24" s="17">
        <v>163</v>
      </c>
      <c r="AH24" s="16">
        <v>281705500</v>
      </c>
      <c r="AI24" s="17">
        <v>71</v>
      </c>
      <c r="AJ24" s="16">
        <v>285798750</v>
      </c>
      <c r="AK24" s="17">
        <v>71</v>
      </c>
      <c r="AL24" s="16">
        <v>146152500</v>
      </c>
      <c r="AM24" s="17">
        <v>34</v>
      </c>
      <c r="AN24" s="52">
        <v>11822500</v>
      </c>
    </row>
    <row r="25" spans="1:40" ht="13.5" customHeight="1" x14ac:dyDescent="0.35">
      <c r="A25" s="1"/>
      <c r="B25" s="14" t="s">
        <v>20</v>
      </c>
      <c r="C25" s="20">
        <f t="shared" si="0"/>
        <v>4580</v>
      </c>
      <c r="D25" s="16">
        <f t="shared" si="1"/>
        <v>11386236292.5</v>
      </c>
      <c r="E25" s="17">
        <v>1693</v>
      </c>
      <c r="F25" s="16">
        <v>6072521041.5</v>
      </c>
      <c r="G25" s="17">
        <v>70</v>
      </c>
      <c r="H25" s="16">
        <v>77743500</v>
      </c>
      <c r="I25" s="17">
        <v>136</v>
      </c>
      <c r="J25" s="16">
        <v>675907600</v>
      </c>
      <c r="K25" s="17">
        <v>88</v>
      </c>
      <c r="L25" s="16">
        <v>107602300</v>
      </c>
      <c r="M25" s="17">
        <v>507</v>
      </c>
      <c r="N25" s="16">
        <v>1036768101</v>
      </c>
      <c r="O25" s="17">
        <v>844</v>
      </c>
      <c r="P25" s="16">
        <v>1369754788</v>
      </c>
      <c r="Q25" s="17">
        <v>71</v>
      </c>
      <c r="R25" s="16">
        <v>114190000</v>
      </c>
      <c r="S25" s="17">
        <v>93</v>
      </c>
      <c r="T25" s="16">
        <v>115416250</v>
      </c>
      <c r="U25" s="17">
        <v>105</v>
      </c>
      <c r="V25" s="16">
        <v>130749900</v>
      </c>
      <c r="W25" s="17">
        <v>118</v>
      </c>
      <c r="X25" s="16">
        <v>132850500</v>
      </c>
      <c r="Y25" s="17">
        <v>261</v>
      </c>
      <c r="Z25" s="16">
        <v>472283225</v>
      </c>
      <c r="AA25" s="17">
        <v>49</v>
      </c>
      <c r="AB25" s="16">
        <v>32865100</v>
      </c>
      <c r="AC25" s="17">
        <v>44</v>
      </c>
      <c r="AD25" s="16">
        <v>41511355</v>
      </c>
      <c r="AE25" s="17">
        <v>118</v>
      </c>
      <c r="AF25" s="16">
        <v>223819500</v>
      </c>
      <c r="AG25" s="17">
        <v>203</v>
      </c>
      <c r="AH25" s="16">
        <v>410929375</v>
      </c>
      <c r="AI25" s="17">
        <v>86</v>
      </c>
      <c r="AJ25" s="16">
        <v>207588754</v>
      </c>
      <c r="AK25" s="17">
        <v>69</v>
      </c>
      <c r="AL25" s="16">
        <v>104135003</v>
      </c>
      <c r="AM25" s="17">
        <v>25</v>
      </c>
      <c r="AN25" s="52">
        <v>59600000</v>
      </c>
    </row>
    <row r="26" spans="1:40" ht="13.5" customHeight="1" x14ac:dyDescent="0.35">
      <c r="A26" s="1"/>
      <c r="B26" s="14" t="s">
        <v>21</v>
      </c>
      <c r="C26" s="20">
        <f t="shared" si="0"/>
        <v>4778</v>
      </c>
      <c r="D26" s="16">
        <f t="shared" si="1"/>
        <v>10729191692</v>
      </c>
      <c r="E26" s="17">
        <v>1695</v>
      </c>
      <c r="F26" s="16">
        <v>5331118720</v>
      </c>
      <c r="G26" s="17">
        <v>79</v>
      </c>
      <c r="H26" s="16">
        <v>64305000</v>
      </c>
      <c r="I26" s="17">
        <v>138</v>
      </c>
      <c r="J26" s="16">
        <v>188089000</v>
      </c>
      <c r="K26" s="17">
        <v>89</v>
      </c>
      <c r="L26" s="16">
        <v>109619750</v>
      </c>
      <c r="M26" s="17">
        <v>559</v>
      </c>
      <c r="N26" s="16">
        <v>958955160</v>
      </c>
      <c r="O26" s="17">
        <v>802</v>
      </c>
      <c r="P26" s="16">
        <v>1196254487</v>
      </c>
      <c r="Q26" s="17">
        <v>74</v>
      </c>
      <c r="R26" s="16">
        <v>125537500</v>
      </c>
      <c r="S26" s="17">
        <v>109</v>
      </c>
      <c r="T26" s="16">
        <v>82388500</v>
      </c>
      <c r="U26" s="17">
        <v>110</v>
      </c>
      <c r="V26" s="16">
        <v>85926250</v>
      </c>
      <c r="W26" s="17">
        <v>156</v>
      </c>
      <c r="X26" s="16">
        <v>243872125</v>
      </c>
      <c r="Y26" s="17">
        <v>319</v>
      </c>
      <c r="Z26" s="16">
        <v>920135353</v>
      </c>
      <c r="AA26" s="17">
        <v>67</v>
      </c>
      <c r="AB26" s="16">
        <v>137311000</v>
      </c>
      <c r="AC26" s="17">
        <v>50</v>
      </c>
      <c r="AD26" s="16">
        <v>173393300</v>
      </c>
      <c r="AE26" s="17">
        <v>133</v>
      </c>
      <c r="AF26" s="16">
        <v>248630070</v>
      </c>
      <c r="AG26" s="17">
        <v>218</v>
      </c>
      <c r="AH26" s="16">
        <v>400861727</v>
      </c>
      <c r="AI26" s="17">
        <v>80</v>
      </c>
      <c r="AJ26" s="16">
        <v>259035000</v>
      </c>
      <c r="AK26" s="17">
        <v>67</v>
      </c>
      <c r="AL26" s="16">
        <v>197417500</v>
      </c>
      <c r="AM26" s="17">
        <v>33</v>
      </c>
      <c r="AN26" s="52">
        <v>6341250</v>
      </c>
    </row>
    <row r="27" spans="1:40" ht="13.5" customHeight="1" x14ac:dyDescent="0.35">
      <c r="A27" s="1"/>
      <c r="B27" s="14" t="s">
        <v>22</v>
      </c>
      <c r="C27" s="20">
        <f t="shared" si="0"/>
        <v>3720</v>
      </c>
      <c r="D27" s="16">
        <f t="shared" si="1"/>
        <v>9169627903.5300007</v>
      </c>
      <c r="E27" s="17">
        <v>1394</v>
      </c>
      <c r="F27" s="16">
        <v>4286468947.0300002</v>
      </c>
      <c r="G27" s="17">
        <v>55</v>
      </c>
      <c r="H27" s="16">
        <v>60370501</v>
      </c>
      <c r="I27" s="17">
        <v>100</v>
      </c>
      <c r="J27" s="16">
        <v>150341500</v>
      </c>
      <c r="K27" s="17">
        <v>70</v>
      </c>
      <c r="L27" s="16">
        <v>208279850</v>
      </c>
      <c r="M27" s="17">
        <v>418</v>
      </c>
      <c r="N27" s="16">
        <v>928987726</v>
      </c>
      <c r="O27" s="17">
        <v>578</v>
      </c>
      <c r="P27" s="16">
        <v>1530650783.5</v>
      </c>
      <c r="Q27" s="17">
        <v>63</v>
      </c>
      <c r="R27" s="16">
        <v>93944375</v>
      </c>
      <c r="S27" s="17">
        <v>80</v>
      </c>
      <c r="T27" s="16">
        <v>90190480</v>
      </c>
      <c r="U27" s="17">
        <v>100</v>
      </c>
      <c r="V27" s="16">
        <v>140637500</v>
      </c>
      <c r="W27" s="17">
        <v>100</v>
      </c>
      <c r="X27" s="16">
        <v>147437500</v>
      </c>
      <c r="Y27" s="17">
        <v>255</v>
      </c>
      <c r="Z27" s="16">
        <v>853878952</v>
      </c>
      <c r="AA27" s="17">
        <v>55</v>
      </c>
      <c r="AB27" s="16">
        <v>51752500</v>
      </c>
      <c r="AC27" s="17">
        <v>45</v>
      </c>
      <c r="AD27" s="16">
        <v>18820500</v>
      </c>
      <c r="AE27" s="17">
        <v>109</v>
      </c>
      <c r="AF27" s="16">
        <v>116522032</v>
      </c>
      <c r="AG27" s="17">
        <v>158</v>
      </c>
      <c r="AH27" s="16">
        <v>346145257</v>
      </c>
      <c r="AI27" s="17">
        <v>62</v>
      </c>
      <c r="AJ27" s="16">
        <v>37815100</v>
      </c>
      <c r="AK27" s="17">
        <v>54</v>
      </c>
      <c r="AL27" s="16">
        <v>100309400</v>
      </c>
      <c r="AM27" s="17">
        <v>24</v>
      </c>
      <c r="AN27" s="52">
        <v>7075000</v>
      </c>
    </row>
    <row r="28" spans="1:40" ht="13.5" customHeight="1" x14ac:dyDescent="0.35">
      <c r="A28" s="1"/>
      <c r="B28" s="14" t="s">
        <v>23</v>
      </c>
      <c r="C28" s="20">
        <f>SUMIF($E$5:$AN$5,$AE$5,E28:AN28)</f>
        <v>4023</v>
      </c>
      <c r="D28" s="16">
        <f>SUMIF($E$5:$AN$5,$AF$5,E28:AN28)</f>
        <v>10323205014</v>
      </c>
      <c r="E28" s="17">
        <v>1524</v>
      </c>
      <c r="F28" s="16">
        <v>4027426252</v>
      </c>
      <c r="G28" s="17">
        <v>63</v>
      </c>
      <c r="H28" s="16">
        <v>298462500</v>
      </c>
      <c r="I28" s="17">
        <v>124</v>
      </c>
      <c r="J28" s="16">
        <v>196200375</v>
      </c>
      <c r="K28" s="17">
        <v>66</v>
      </c>
      <c r="L28" s="16">
        <v>169303884</v>
      </c>
      <c r="M28" s="17">
        <v>414</v>
      </c>
      <c r="N28" s="16">
        <v>985631757</v>
      </c>
      <c r="O28" s="17">
        <v>675</v>
      </c>
      <c r="P28" s="16">
        <v>1613664688.5</v>
      </c>
      <c r="Q28" s="17">
        <v>50</v>
      </c>
      <c r="R28" s="16">
        <v>65958000</v>
      </c>
      <c r="S28" s="17">
        <v>80</v>
      </c>
      <c r="T28" s="16">
        <v>285497775</v>
      </c>
      <c r="U28" s="17">
        <v>103</v>
      </c>
      <c r="V28" s="16">
        <v>218572950</v>
      </c>
      <c r="W28" s="17">
        <v>125</v>
      </c>
      <c r="X28" s="16">
        <v>145150900</v>
      </c>
      <c r="Y28" s="17">
        <v>227</v>
      </c>
      <c r="Z28" s="16">
        <v>804222439.5</v>
      </c>
      <c r="AA28" s="17">
        <v>62</v>
      </c>
      <c r="AB28" s="16">
        <v>61202500</v>
      </c>
      <c r="AC28" s="17">
        <v>75</v>
      </c>
      <c r="AD28" s="16">
        <v>107249068</v>
      </c>
      <c r="AE28" s="17">
        <v>94</v>
      </c>
      <c r="AF28" s="16">
        <v>307414000</v>
      </c>
      <c r="AG28" s="17">
        <v>174</v>
      </c>
      <c r="AH28" s="16">
        <v>445213450</v>
      </c>
      <c r="AI28" s="17">
        <v>74</v>
      </c>
      <c r="AJ28" s="16">
        <v>104150625</v>
      </c>
      <c r="AK28" s="17">
        <v>64</v>
      </c>
      <c r="AL28" s="16">
        <v>378383850</v>
      </c>
      <c r="AM28" s="17">
        <v>29</v>
      </c>
      <c r="AN28" s="52">
        <v>109500000</v>
      </c>
    </row>
    <row r="29" spans="1:40" ht="13.5" customHeight="1" thickBot="1" x14ac:dyDescent="0.4">
      <c r="A29" s="1"/>
      <c r="B29" s="26" t="s">
        <v>24</v>
      </c>
      <c r="C29" s="30">
        <f t="shared" si="0"/>
        <v>4575</v>
      </c>
      <c r="D29" s="28">
        <f t="shared" si="1"/>
        <v>10795779201.889999</v>
      </c>
      <c r="E29" s="29">
        <v>1707</v>
      </c>
      <c r="F29" s="28">
        <v>4687412330</v>
      </c>
      <c r="G29" s="29">
        <v>67</v>
      </c>
      <c r="H29" s="28">
        <v>88209003</v>
      </c>
      <c r="I29" s="29">
        <v>96</v>
      </c>
      <c r="J29" s="28">
        <v>144549500</v>
      </c>
      <c r="K29" s="29">
        <v>91</v>
      </c>
      <c r="L29" s="28">
        <v>90106669</v>
      </c>
      <c r="M29" s="29">
        <v>495</v>
      </c>
      <c r="N29" s="28">
        <v>1337656446</v>
      </c>
      <c r="O29" s="29">
        <v>815</v>
      </c>
      <c r="P29" s="28">
        <v>1832206640.8900001</v>
      </c>
      <c r="Q29" s="29">
        <v>59</v>
      </c>
      <c r="R29" s="28">
        <v>206115000</v>
      </c>
      <c r="S29" s="29">
        <v>87</v>
      </c>
      <c r="T29" s="28">
        <v>106510250</v>
      </c>
      <c r="U29" s="29">
        <v>112</v>
      </c>
      <c r="V29" s="28">
        <v>183782464</v>
      </c>
      <c r="W29" s="29">
        <v>114</v>
      </c>
      <c r="X29" s="28">
        <v>186643355</v>
      </c>
      <c r="Y29" s="29">
        <v>343</v>
      </c>
      <c r="Z29" s="28">
        <v>631092457</v>
      </c>
      <c r="AA29" s="29">
        <v>56</v>
      </c>
      <c r="AB29" s="28">
        <v>274826250</v>
      </c>
      <c r="AC29" s="29">
        <v>53</v>
      </c>
      <c r="AD29" s="28">
        <v>252530500</v>
      </c>
      <c r="AE29" s="29">
        <v>95</v>
      </c>
      <c r="AF29" s="28">
        <v>123740050</v>
      </c>
      <c r="AG29" s="29">
        <v>211</v>
      </c>
      <c r="AH29" s="28">
        <v>421463000</v>
      </c>
      <c r="AI29" s="29">
        <v>91</v>
      </c>
      <c r="AJ29" s="28">
        <v>106695287</v>
      </c>
      <c r="AK29" s="29">
        <v>50</v>
      </c>
      <c r="AL29" s="28">
        <v>114208750</v>
      </c>
      <c r="AM29" s="29">
        <v>33</v>
      </c>
      <c r="AN29" s="63">
        <v>8031250</v>
      </c>
    </row>
    <row r="30" spans="1:40" ht="13.5" customHeight="1" x14ac:dyDescent="0.35">
      <c r="A30" s="1"/>
      <c r="B30" s="32" t="s">
        <v>31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3.5" customHeight="1" x14ac:dyDescent="0.35">
      <c r="A31" s="1"/>
      <c r="B31" s="32" t="s">
        <v>32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3.5" customHeight="1" x14ac:dyDescent="0.35">
      <c r="A32" s="1"/>
      <c r="B32" s="1"/>
      <c r="C32" s="1"/>
      <c r="D32" s="1"/>
      <c r="E32" s="33"/>
      <c r="F32" s="1"/>
      <c r="G32" s="1"/>
      <c r="H32" s="1"/>
      <c r="I32" s="1"/>
      <c r="J32" s="1"/>
      <c r="K32" s="1"/>
      <c r="L32" s="1"/>
      <c r="M32" s="33"/>
      <c r="N32" s="1"/>
      <c r="O32" s="33"/>
      <c r="P32" s="1"/>
      <c r="Q32" s="1"/>
      <c r="R32" s="1"/>
      <c r="S32" s="1"/>
      <c r="T32" s="1"/>
      <c r="U32" s="1"/>
      <c r="V32" s="1"/>
      <c r="W32" s="1"/>
      <c r="X32" s="1"/>
      <c r="Y32" s="33"/>
      <c r="Z32" s="1"/>
      <c r="AA32" s="1"/>
      <c r="AB32" s="1"/>
      <c r="AC32" s="1"/>
      <c r="AD32" s="1"/>
      <c r="AE32" s="1"/>
      <c r="AF32" s="1"/>
      <c r="AG32" s="33"/>
      <c r="AH32" s="1"/>
      <c r="AI32" s="1"/>
      <c r="AJ32" s="1"/>
      <c r="AK32" s="1"/>
      <c r="AL32" s="1"/>
      <c r="AM32" s="1"/>
      <c r="AN32" s="1"/>
    </row>
    <row r="33" spans="1:40" ht="13.5" customHeight="1" x14ac:dyDescent="0.35">
      <c r="A33" s="1"/>
      <c r="B33" s="37" t="s">
        <v>34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3.5" customHeight="1" x14ac:dyDescent="0.35">
      <c r="A34" s="1"/>
      <c r="B34" s="37" t="s">
        <v>35</v>
      </c>
      <c r="C34" s="1"/>
      <c r="D34" s="1"/>
      <c r="E34" s="3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1:40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1:40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1:40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1:40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1:40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1:40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1:40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1:40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1:40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1:40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1:40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1:40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1:40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1:40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1:40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1:40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1:40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1:40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1:40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1:40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1:40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1:40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1:40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  <row r="1001" spans="1:40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</row>
    <row r="1002" spans="1:40" ht="13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</row>
  </sheetData>
  <sheetProtection algorithmName="SHA-512" hashValue="s20qNy+BE/WIBBKWVP6X1gL8CKcG1VzSSxbkEoOv/El0hivm4g2gVUV/ZcgNS118z4y/yJl4gshJ7NCvQDgerw==" saltValue="RMA1Ao2gUjWKB1TL2Cgn6A==" spinCount="100000" sheet="1" objects="1" scenarios="1"/>
  <mergeCells count="20">
    <mergeCell ref="W4:X4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K4:AL4"/>
    <mergeCell ref="AM4:AN4"/>
    <mergeCell ref="Y4:Z4"/>
    <mergeCell ref="AA4:AB4"/>
    <mergeCell ref="AC4:AD4"/>
    <mergeCell ref="AE4:AF4"/>
    <mergeCell ref="AG4:AH4"/>
    <mergeCell ref="AI4:AJ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Industry</vt:lpstr>
      <vt:lpstr>By 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C. Evangelista</dc:creator>
  <cp:lastModifiedBy>Ma. Theresa C. Molod-Bersabal</cp:lastModifiedBy>
  <dcterms:created xsi:type="dcterms:W3CDTF">2026-07-31T07:39:10Z</dcterms:created>
  <dcterms:modified xsi:type="dcterms:W3CDTF">2026-08-03T01:08:49Z</dcterms:modified>
</cp:coreProperties>
</file>